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はるなか\OneDrive\デスクトップ\"/>
    </mc:Choice>
  </mc:AlternateContent>
  <xr:revisionPtr revIDLastSave="0" documentId="8_{DBF895E1-3492-48A5-A1DC-E5E4BB048DE8}" xr6:coauthVersionLast="44" xr6:coauthVersionMax="44" xr10:uidLastSave="{00000000-0000-0000-0000-000000000000}"/>
  <bookViews>
    <workbookView xWindow="-120" yWindow="-120" windowWidth="29040" windowHeight="15840" xr2:uid="{DD77DAC1-DA87-495D-B683-4EDE23EF2AB0}"/>
  </bookViews>
  <sheets>
    <sheet name="表紙・次第" sheetId="1" r:id="rId1"/>
    <sheet name="事業報告" sheetId="2" r:id="rId2"/>
    <sheet name="決算" sheetId="3" r:id="rId3"/>
    <sheet name="事業計画" sheetId="4" r:id="rId4"/>
    <sheet name="行事予定表" sheetId="5" r:id="rId5"/>
    <sheet name="予算" sheetId="6" r:id="rId6"/>
    <sheet name="役員改選" sheetId="7" r:id="rId7"/>
  </sheets>
  <externalReferences>
    <externalReference r:id="rId8"/>
  </externalReferences>
  <definedNames>
    <definedName name="_xlnm.Print_Area" localSheetId="2">決算!$A$1:$E$266</definedName>
    <definedName name="_xlnm.Print_Area" localSheetId="4">行事予定表!$A$1:$Q$27</definedName>
    <definedName name="_xlnm.Print_Area" localSheetId="3">事業計画!$A:$E</definedName>
    <definedName name="_xlnm.Print_Area" localSheetId="1">事業報告!$A$1:$H$92</definedName>
    <definedName name="_xlnm.Print_Area" localSheetId="0">表紙・次第!$A$1:$I$65</definedName>
    <definedName name="_xlnm.Print_Area" localSheetId="6">役員改選!$A$1:$C$54</definedName>
    <definedName name="_xlnm.Print_Area" localSheetId="5">予算!$A:$E</definedName>
    <definedName name="はるなか" localSheetId="5">#REF!</definedName>
    <definedName name="はるなか">#REF!</definedName>
    <definedName name="宛名２０会" localSheetId="2">#REF!</definedName>
    <definedName name="宛名２０会" localSheetId="6">#REF!</definedName>
    <definedName name="宛名２０会" localSheetId="5">#REF!</definedName>
    <definedName name="宛名２０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7" i="6" l="1"/>
  <c r="D116" i="6"/>
  <c r="D115" i="6"/>
  <c r="D113" i="6"/>
  <c r="C113" i="6"/>
  <c r="B113" i="6"/>
  <c r="B117" i="6" s="1"/>
  <c r="D117" i="6" s="1"/>
  <c r="D112" i="6"/>
  <c r="D111" i="6"/>
  <c r="D110" i="6"/>
  <c r="D103" i="6"/>
  <c r="D102" i="6"/>
  <c r="D99" i="6"/>
  <c r="D98" i="6"/>
  <c r="C97" i="6"/>
  <c r="D97" i="6" s="1"/>
  <c r="C65" i="6"/>
  <c r="C64" i="6"/>
  <c r="D64" i="6" s="1"/>
  <c r="B64" i="6"/>
  <c r="D63" i="6"/>
  <c r="D62" i="6"/>
  <c r="D61" i="6"/>
  <c r="D60" i="6"/>
  <c r="D59" i="6"/>
  <c r="D58" i="6"/>
  <c r="D57" i="6"/>
  <c r="D56" i="6"/>
  <c r="C54" i="6"/>
  <c r="D54" i="6" s="1"/>
  <c r="B54" i="6"/>
  <c r="B65" i="6" s="1"/>
  <c r="B81" i="6" s="1"/>
  <c r="D81" i="6" s="1"/>
  <c r="D53" i="6"/>
  <c r="D52" i="6"/>
  <c r="D51" i="6"/>
  <c r="D50" i="6"/>
  <c r="D49" i="6"/>
  <c r="D48" i="6"/>
  <c r="D47" i="6"/>
  <c r="D44" i="6"/>
  <c r="D43" i="6"/>
  <c r="D42" i="6"/>
  <c r="D40" i="6"/>
  <c r="D39" i="6"/>
  <c r="D38" i="6"/>
  <c r="D37" i="6"/>
  <c r="D36" i="6"/>
  <c r="D35" i="6"/>
  <c r="D34" i="6"/>
  <c r="D33" i="6"/>
  <c r="B30" i="6"/>
  <c r="B80" i="6" s="1"/>
  <c r="D29" i="6"/>
  <c r="D28" i="6"/>
  <c r="D27" i="6"/>
  <c r="D26" i="6"/>
  <c r="D25" i="6"/>
  <c r="D24" i="6"/>
  <c r="D23" i="6"/>
  <c r="D22" i="6"/>
  <c r="C21" i="6"/>
  <c r="D21" i="6" s="1"/>
  <c r="D20" i="6"/>
  <c r="D19" i="6"/>
  <c r="D18" i="6"/>
  <c r="D17" i="6"/>
  <c r="D16" i="6"/>
  <c r="D15" i="6"/>
  <c r="D14" i="6"/>
  <c r="D13" i="6"/>
  <c r="C12" i="6"/>
  <c r="D12" i="6" s="1"/>
  <c r="D11" i="6"/>
  <c r="D10" i="6"/>
  <c r="D9" i="6"/>
  <c r="D8" i="6"/>
  <c r="D7" i="6"/>
  <c r="C6" i="6"/>
  <c r="C30" i="6" s="1"/>
  <c r="C208" i="3"/>
  <c r="D208" i="3" s="1"/>
  <c r="B208" i="3"/>
  <c r="D205" i="3"/>
  <c r="D204" i="3"/>
  <c r="C203" i="3"/>
  <c r="C206" i="3" s="1"/>
  <c r="D202" i="3"/>
  <c r="D198" i="3"/>
  <c r="C198" i="3"/>
  <c r="B198" i="3"/>
  <c r="D194" i="3"/>
  <c r="D193" i="3"/>
  <c r="D192" i="3"/>
  <c r="D191" i="3"/>
  <c r="D190" i="3"/>
  <c r="D189" i="3"/>
  <c r="D188" i="3"/>
  <c r="D187" i="3"/>
  <c r="D186" i="3"/>
  <c r="C185" i="3"/>
  <c r="D185" i="3" s="1"/>
  <c r="B185" i="3"/>
  <c r="C184" i="3"/>
  <c r="D184" i="3" s="1"/>
  <c r="B184" i="3"/>
  <c r="B168" i="3"/>
  <c r="B197" i="3" s="1"/>
  <c r="B196" i="3" s="1"/>
  <c r="B209" i="3" s="1"/>
  <c r="C165" i="3"/>
  <c r="C168" i="3" s="1"/>
  <c r="B165" i="3"/>
  <c r="D164" i="3"/>
  <c r="D157" i="3"/>
  <c r="C157" i="3"/>
  <c r="B157" i="3"/>
  <c r="D156" i="3"/>
  <c r="D150" i="3"/>
  <c r="B149" i="3"/>
  <c r="B147" i="3" s="1"/>
  <c r="B154" i="3" s="1"/>
  <c r="C147" i="3"/>
  <c r="C154" i="3" s="1"/>
  <c r="C145" i="3"/>
  <c r="D145" i="3" s="1"/>
  <c r="B145" i="3"/>
  <c r="D144" i="3"/>
  <c r="D143" i="3"/>
  <c r="D142" i="3"/>
  <c r="D141" i="3"/>
  <c r="D140" i="3"/>
  <c r="B139" i="3"/>
  <c r="D139" i="3" s="1"/>
  <c r="D138" i="3"/>
  <c r="C137" i="3"/>
  <c r="D137" i="3" s="1"/>
  <c r="B137" i="3"/>
  <c r="D112" i="3"/>
  <c r="D111" i="3"/>
  <c r="C109" i="3"/>
  <c r="C113" i="3" s="1"/>
  <c r="D113" i="3" s="1"/>
  <c r="B109" i="3"/>
  <c r="B113" i="3" s="1"/>
  <c r="D108" i="3"/>
  <c r="D107" i="3"/>
  <c r="D106" i="3"/>
  <c r="D99" i="3"/>
  <c r="D98" i="3"/>
  <c r="B96" i="3"/>
  <c r="B100" i="3" s="1"/>
  <c r="D95" i="3"/>
  <c r="D94" i="3"/>
  <c r="C93" i="3"/>
  <c r="C96" i="3" s="1"/>
  <c r="D83" i="3"/>
  <c r="C68" i="3"/>
  <c r="D68" i="3" s="1"/>
  <c r="B68" i="3"/>
  <c r="D67" i="3"/>
  <c r="D66" i="3"/>
  <c r="D65" i="3"/>
  <c r="D64" i="3"/>
  <c r="D63" i="3"/>
  <c r="D62" i="3"/>
  <c r="D61" i="3"/>
  <c r="D60" i="3"/>
  <c r="C57" i="3"/>
  <c r="D57" i="3" s="1"/>
  <c r="D56" i="3"/>
  <c r="D55" i="3"/>
  <c r="D54" i="3"/>
  <c r="D53" i="3"/>
  <c r="C52" i="3"/>
  <c r="C58" i="3" s="1"/>
  <c r="B52" i="3"/>
  <c r="D51" i="3"/>
  <c r="D50" i="3"/>
  <c r="D49" i="3"/>
  <c r="D47" i="3"/>
  <c r="D46" i="3"/>
  <c r="D42" i="3"/>
  <c r="D41" i="3"/>
  <c r="D40" i="3"/>
  <c r="D39" i="3"/>
  <c r="D38" i="3"/>
  <c r="D37" i="3"/>
  <c r="D36" i="3"/>
  <c r="C35" i="3"/>
  <c r="D35" i="3" s="1"/>
  <c r="B35" i="3"/>
  <c r="B58" i="3" s="1"/>
  <c r="B69" i="3" s="1"/>
  <c r="B85" i="3" s="1"/>
  <c r="D31" i="3"/>
  <c r="C31" i="3"/>
  <c r="D30" i="3"/>
  <c r="D29" i="3"/>
  <c r="D28" i="3"/>
  <c r="C27" i="3"/>
  <c r="D27" i="3" s="1"/>
  <c r="B27" i="3"/>
  <c r="D26" i="3"/>
  <c r="D25" i="3"/>
  <c r="C24" i="3"/>
  <c r="D24" i="3" s="1"/>
  <c r="B24" i="3"/>
  <c r="D23" i="3"/>
  <c r="D22" i="3"/>
  <c r="D21" i="3"/>
  <c r="D20" i="3"/>
  <c r="C20" i="3"/>
  <c r="D19" i="3"/>
  <c r="D18" i="3"/>
  <c r="D17" i="3"/>
  <c r="D16" i="3"/>
  <c r="D15" i="3"/>
  <c r="D14" i="3"/>
  <c r="D13" i="3"/>
  <c r="C13" i="3"/>
  <c r="C12" i="3"/>
  <c r="C11" i="3" s="1"/>
  <c r="B11" i="3"/>
  <c r="D10" i="3"/>
  <c r="D9" i="3"/>
  <c r="D8" i="3"/>
  <c r="B7" i="3"/>
  <c r="B32" i="3" s="1"/>
  <c r="G70" i="2"/>
  <c r="E12" i="2"/>
  <c r="F12" i="2" s="1"/>
  <c r="D12" i="2"/>
  <c r="F11" i="2"/>
  <c r="F10" i="2"/>
  <c r="F9" i="2"/>
  <c r="F8" i="2"/>
  <c r="C32" i="3" l="1"/>
  <c r="D11" i="3"/>
  <c r="C69" i="3"/>
  <c r="D58" i="3"/>
  <c r="B200" i="3"/>
  <c r="B210" i="3"/>
  <c r="C100" i="3"/>
  <c r="D100" i="3" s="1"/>
  <c r="D96" i="3"/>
  <c r="D154" i="3"/>
  <c r="C158" i="3"/>
  <c r="B158" i="3"/>
  <c r="D206" i="3"/>
  <c r="D65" i="6"/>
  <c r="B84" i="3"/>
  <c r="B86" i="3" s="1"/>
  <c r="B70" i="3"/>
  <c r="C66" i="6"/>
  <c r="D30" i="6"/>
  <c r="B82" i="6"/>
  <c r="D82" i="6" s="1"/>
  <c r="D80" i="6"/>
  <c r="D52" i="3"/>
  <c r="C100" i="6"/>
  <c r="D7" i="3"/>
  <c r="D12" i="3"/>
  <c r="D149" i="3"/>
  <c r="D6" i="6"/>
  <c r="B66" i="6"/>
  <c r="D165" i="3"/>
  <c r="D168" i="3" s="1"/>
  <c r="C197" i="3" s="1"/>
  <c r="B203" i="3"/>
  <c r="B206" i="3" s="1"/>
  <c r="B211" i="3" s="1"/>
  <c r="D93" i="3"/>
  <c r="D109" i="3"/>
  <c r="D203" i="3"/>
  <c r="D197" i="3" l="1"/>
  <c r="C196" i="3"/>
  <c r="C85" i="3"/>
  <c r="D85" i="3" s="1"/>
  <c r="D69" i="3"/>
  <c r="C79" i="6"/>
  <c r="D79" i="6" s="1"/>
  <c r="D66" i="6"/>
  <c r="D100" i="6"/>
  <c r="C104" i="6"/>
  <c r="D104" i="6" s="1"/>
  <c r="D158" i="3"/>
  <c r="D32" i="3"/>
  <c r="C84" i="3"/>
  <c r="C70" i="3"/>
  <c r="D70" i="3" s="1"/>
  <c r="D84" i="3" l="1"/>
  <c r="C86" i="3"/>
  <c r="D86" i="3" s="1"/>
  <c r="D196" i="3"/>
  <c r="C209" i="3"/>
  <c r="C200" i="3"/>
  <c r="D200" i="3" s="1"/>
  <c r="D209" i="3" l="1"/>
  <c r="C210" i="3"/>
  <c r="D210" i="3" l="1"/>
  <c r="C211" i="3"/>
  <c r="D211" i="3" s="1"/>
</calcChain>
</file>

<file path=xl/sharedStrings.xml><?xml version="1.0" encoding="utf-8"?>
<sst xmlns="http://schemas.openxmlformats.org/spreadsheetml/2006/main" count="754" uniqueCount="531">
  <si>
    <t>2021年度　(令和３年度)</t>
    <rPh sb="4" eb="6">
      <t>ネンド</t>
    </rPh>
    <rPh sb="8" eb="10">
      <t>レイワ</t>
    </rPh>
    <rPh sb="11" eb="13">
      <t>ネンド</t>
    </rPh>
    <phoneticPr fontId="3"/>
  </si>
  <si>
    <t>第　17　回　通　常　総　会</t>
    <rPh sb="0" eb="1">
      <t>ダイ</t>
    </rPh>
    <rPh sb="5" eb="6">
      <t>カイ</t>
    </rPh>
    <rPh sb="7" eb="8">
      <t>ツウ</t>
    </rPh>
    <rPh sb="9" eb="10">
      <t>ツネ</t>
    </rPh>
    <rPh sb="11" eb="12">
      <t>フサ</t>
    </rPh>
    <rPh sb="13" eb="14">
      <t>カイ</t>
    </rPh>
    <phoneticPr fontId="3"/>
  </si>
  <si>
    <t>総　会　資　料</t>
    <rPh sb="0" eb="1">
      <t>フサ</t>
    </rPh>
    <rPh sb="2" eb="3">
      <t>カイ</t>
    </rPh>
    <rPh sb="4" eb="5">
      <t>シ</t>
    </rPh>
    <rPh sb="6" eb="7">
      <t>リョウ</t>
    </rPh>
    <phoneticPr fontId="3"/>
  </si>
  <si>
    <t>(認定)特定非営利活動法人　はるなか</t>
    <rPh sb="0" eb="13">
      <t>トク</t>
    </rPh>
    <phoneticPr fontId="3"/>
  </si>
  <si>
    <t>第　17　回　通　常　総　会　次　第</t>
    <rPh sb="0" eb="1">
      <t>ダイ</t>
    </rPh>
    <rPh sb="5" eb="6">
      <t>カイ</t>
    </rPh>
    <rPh sb="7" eb="8">
      <t>ツウ</t>
    </rPh>
    <rPh sb="9" eb="10">
      <t>ツネ</t>
    </rPh>
    <rPh sb="11" eb="12">
      <t>フサ</t>
    </rPh>
    <rPh sb="13" eb="14">
      <t>カイ</t>
    </rPh>
    <rPh sb="15" eb="16">
      <t>ツギ</t>
    </rPh>
    <rPh sb="17" eb="18">
      <t>ダイ</t>
    </rPh>
    <phoneticPr fontId="3"/>
  </si>
  <si>
    <t>　1．議　題</t>
    <rPh sb="3" eb="4">
      <t>ギ</t>
    </rPh>
    <rPh sb="5" eb="6">
      <t>ダイ</t>
    </rPh>
    <phoneticPr fontId="3"/>
  </si>
  <si>
    <t>　（１）第１号議案　令和２年度事業報告及び</t>
    <rPh sb="4" eb="5">
      <t>ダイ</t>
    </rPh>
    <rPh sb="6" eb="7">
      <t>ゴウ</t>
    </rPh>
    <rPh sb="7" eb="9">
      <t>ギアン</t>
    </rPh>
    <rPh sb="10" eb="12">
      <t>レイワ</t>
    </rPh>
    <rPh sb="13" eb="15">
      <t>ネンド</t>
    </rPh>
    <rPh sb="15" eb="17">
      <t>ジギョウ</t>
    </rPh>
    <rPh sb="17" eb="19">
      <t>ホウコク</t>
    </rPh>
    <rPh sb="19" eb="20">
      <t>オヨ</t>
    </rPh>
    <phoneticPr fontId="3"/>
  </si>
  <si>
    <t>　　　　　　　　　　　　収支決算並びに監査報告</t>
    <phoneticPr fontId="3"/>
  </si>
  <si>
    <t>　（２）第２号議案　令和３年度事業計画及び収支予算</t>
    <rPh sb="4" eb="5">
      <t>ダイ</t>
    </rPh>
    <rPh sb="6" eb="7">
      <t>ゴウ</t>
    </rPh>
    <rPh sb="7" eb="9">
      <t>ギアン</t>
    </rPh>
    <rPh sb="10" eb="12">
      <t>レイワ</t>
    </rPh>
    <rPh sb="13" eb="15">
      <t>ネンド</t>
    </rPh>
    <rPh sb="15" eb="17">
      <t>ジギョウ</t>
    </rPh>
    <rPh sb="17" eb="19">
      <t>ケイカク</t>
    </rPh>
    <rPh sb="19" eb="20">
      <t>オヨ</t>
    </rPh>
    <rPh sb="21" eb="23">
      <t>シュウシ</t>
    </rPh>
    <rPh sb="23" eb="25">
      <t>ヨサン</t>
    </rPh>
    <phoneticPr fontId="3"/>
  </si>
  <si>
    <t>　（３）そ　の　他</t>
    <rPh sb="8" eb="9">
      <t>ホカ</t>
    </rPh>
    <phoneticPr fontId="3"/>
  </si>
  <si>
    <t>　（３）第３号議案　役員改選</t>
    <rPh sb="10" eb="12">
      <t>ヤクイン</t>
    </rPh>
    <rPh sb="12" eb="14">
      <t>カイセン</t>
    </rPh>
    <phoneticPr fontId="3"/>
  </si>
  <si>
    <t>　（４）そ　の　他</t>
    <rPh sb="8" eb="9">
      <t>ホカ</t>
    </rPh>
    <phoneticPr fontId="3"/>
  </si>
  <si>
    <t>第１号議案　令和２年度事業報告及び収支決算並びに監査報告</t>
    <rPh sb="6" eb="8">
      <t>レイワ</t>
    </rPh>
    <rPh sb="9" eb="11">
      <t>ネンド</t>
    </rPh>
    <phoneticPr fontId="3"/>
  </si>
  <si>
    <t>１．会員の状況</t>
    <rPh sb="2" eb="4">
      <t>カイイン</t>
    </rPh>
    <rPh sb="5" eb="7">
      <t>ジョウキョウ</t>
    </rPh>
    <phoneticPr fontId="3"/>
  </si>
  <si>
    <t>　2021年５月１日現在の会員数　</t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</si>
  <si>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　）内は前年５月１日</t>
    <rPh sb="3" eb="4">
      <t>ナイ</t>
    </rPh>
    <rPh sb="5" eb="7">
      <t>ゼンネン</t>
    </rPh>
    <rPh sb="8" eb="9">
      <t>ガツ</t>
    </rPh>
    <rPh sb="10" eb="11">
      <t>ニチ</t>
    </rPh>
    <phoneticPr fontId="3"/>
  </si>
  <si>
    <t>種　　別</t>
    <rPh sb="0" eb="1">
      <t>タネ</t>
    </rPh>
    <rPh sb="3" eb="4">
      <t>ベツ</t>
    </rPh>
    <phoneticPr fontId="3"/>
  </si>
  <si>
    <t>会　員　数</t>
    <rPh sb="0" eb="1">
      <t>カイ</t>
    </rPh>
    <rPh sb="2" eb="3">
      <t>イン</t>
    </rPh>
    <rPh sb="4" eb="5">
      <t>カズ</t>
    </rPh>
    <phoneticPr fontId="3"/>
  </si>
  <si>
    <t>増減</t>
    <rPh sb="0" eb="1">
      <t>ゾウ</t>
    </rPh>
    <rPh sb="1" eb="2">
      <t>ゲン</t>
    </rPh>
    <phoneticPr fontId="3"/>
  </si>
  <si>
    <t>備考</t>
    <rPh sb="0" eb="2">
      <t>ビコウ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</si>
  <si>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</si>
  <si>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</si>
  <si>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入会</t>
    <rPh sb="0" eb="2">
      <t>ニュウカイ</t>
    </rPh>
    <phoneticPr fontId="3"/>
  </si>
  <si>
    <t>退会</t>
    <rPh sb="0" eb="2">
      <t>タイカイ</t>
    </rPh>
    <phoneticPr fontId="3"/>
  </si>
  <si>
    <t>個人</t>
    <rPh sb="0" eb="2">
      <t>コジン</t>
    </rPh>
    <phoneticPr fontId="3"/>
  </si>
  <si>
    <t>正会員</t>
  </si>
  <si>
    <t>移動７、死亡１、他４</t>
    <rPh sb="0" eb="2">
      <t>イドウ</t>
    </rPh>
    <rPh sb="8" eb="9">
      <t>ホカ</t>
    </rPh>
    <phoneticPr fontId="3"/>
  </si>
  <si>
    <t>賛助会員</t>
    <phoneticPr fontId="3"/>
  </si>
  <si>
    <t>移動７</t>
    <phoneticPr fontId="3"/>
  </si>
  <si>
    <t>死亡４、他２</t>
    <rPh sb="0" eb="2">
      <t>シボウ</t>
    </rPh>
    <rPh sb="4" eb="5">
      <t>ホカ</t>
    </rPh>
    <phoneticPr fontId="3"/>
  </si>
  <si>
    <t>団体</t>
    <rPh sb="0" eb="2">
      <t>ダンタイ</t>
    </rPh>
    <phoneticPr fontId="3"/>
  </si>
  <si>
    <t>正会員</t>
    <phoneticPr fontId="3"/>
  </si>
  <si>
    <t>松本養蜂総本場、会津総合企画</t>
    <rPh sb="0" eb="2">
      <t>マツモト</t>
    </rPh>
    <phoneticPr fontId="3"/>
  </si>
  <si>
    <t>未納等３</t>
    <rPh sb="0" eb="2">
      <t>ミノウ</t>
    </rPh>
    <rPh sb="2" eb="3">
      <t>トウ</t>
    </rPh>
    <phoneticPr fontId="3"/>
  </si>
  <si>
    <t>　　合　計</t>
    <rPh sb="2" eb="3">
      <t>ゴウ</t>
    </rPh>
    <rPh sb="4" eb="5">
      <t>ケイ</t>
    </rPh>
    <phoneticPr fontId="3"/>
  </si>
  <si>
    <t>　　この１年間の状況は、個人正会員が12名減、個人賛助会員が１名増、団体賛助会員が</t>
    <rPh sb="5" eb="7">
      <t>ネンカン</t>
    </rPh>
    <rPh sb="8" eb="10">
      <t>ジョウキョウ</t>
    </rPh>
    <rPh sb="14" eb="15">
      <t>セイ</t>
    </rPh>
    <rPh sb="15" eb="17">
      <t>カイイン</t>
    </rPh>
    <rPh sb="20" eb="21">
      <t>メイ</t>
    </rPh>
    <rPh sb="21" eb="22">
      <t>ゲン</t>
    </rPh>
    <rPh sb="32" eb="33">
      <t>ゾウ</t>
    </rPh>
    <rPh sb="34" eb="36">
      <t>ダンタイ</t>
    </rPh>
    <phoneticPr fontId="4"/>
  </si>
  <si>
    <t>　１名減、計12名減。</t>
    <phoneticPr fontId="3"/>
  </si>
  <si>
    <t>２．事業報告</t>
    <rPh sb="2" eb="4">
      <t>ジギョウ</t>
    </rPh>
    <rPh sb="4" eb="6">
      <t>ホウコク</t>
    </rPh>
    <phoneticPr fontId="3"/>
  </si>
  <si>
    <t>　実施した主要な活動及び事業は、次のとおりである。</t>
    <rPh sb="1" eb="3">
      <t>ジッシ</t>
    </rPh>
    <rPh sb="5" eb="7">
      <t>シュヨウ</t>
    </rPh>
    <rPh sb="8" eb="10">
      <t>カツドウ</t>
    </rPh>
    <rPh sb="10" eb="11">
      <t>オヨ</t>
    </rPh>
    <rPh sb="12" eb="14">
      <t>ジギョウ</t>
    </rPh>
    <rPh sb="16" eb="17">
      <t>ツギ</t>
    </rPh>
    <phoneticPr fontId="3"/>
  </si>
  <si>
    <t>２－１．会議等</t>
    <rPh sb="4" eb="6">
      <t>カイギ</t>
    </rPh>
    <rPh sb="6" eb="7">
      <t>トウ</t>
    </rPh>
    <phoneticPr fontId="3"/>
  </si>
  <si>
    <t>　　第16回通常総会</t>
    <rPh sb="2" eb="3">
      <t>ダイ</t>
    </rPh>
    <rPh sb="5" eb="6">
      <t>カイ</t>
    </rPh>
    <rPh sb="6" eb="8">
      <t>ツウジョウ</t>
    </rPh>
    <rPh sb="8" eb="10">
      <t>ソウカイ</t>
    </rPh>
    <phoneticPr fontId="3"/>
  </si>
  <si>
    <t>書面決議</t>
    <rPh sb="0" eb="2">
      <t>ショメン</t>
    </rPh>
    <rPh sb="2" eb="4">
      <t>ケツギ</t>
    </rPh>
    <phoneticPr fontId="4"/>
  </si>
  <si>
    <t>48名(うち委任状42名)</t>
    <phoneticPr fontId="3"/>
  </si>
  <si>
    <t>　　理事会</t>
    <phoneticPr fontId="3"/>
  </si>
  <si>
    <t>第１回：Ｒ２年５月７日(木)</t>
    <rPh sb="0" eb="1">
      <t>ダイ</t>
    </rPh>
    <rPh sb="2" eb="3">
      <t>カイ</t>
    </rPh>
    <rPh sb="12" eb="13">
      <t>モク</t>
    </rPh>
    <phoneticPr fontId="3"/>
  </si>
  <si>
    <t>第２回：Ｒ２年６月１日(月)</t>
    <rPh sb="0" eb="1">
      <t>ダイ</t>
    </rPh>
    <rPh sb="2" eb="3">
      <t>カイ</t>
    </rPh>
    <rPh sb="12" eb="13">
      <t>ツキ</t>
    </rPh>
    <phoneticPr fontId="3"/>
  </si>
  <si>
    <t>第３回：Ｒ２年６月17日(水)</t>
    <rPh sb="0" eb="1">
      <t>ダイ</t>
    </rPh>
    <rPh sb="2" eb="3">
      <t>カイ</t>
    </rPh>
    <rPh sb="13" eb="14">
      <t>スイ</t>
    </rPh>
    <phoneticPr fontId="3"/>
  </si>
  <si>
    <t>　　三会会議</t>
    <rPh sb="2" eb="3">
      <t>サン</t>
    </rPh>
    <rPh sb="4" eb="6">
      <t>カイギ</t>
    </rPh>
    <phoneticPr fontId="3"/>
  </si>
  <si>
    <t>第１回：Ｒ２年５月16日(土)</t>
    <rPh sb="0" eb="1">
      <t>ダイ</t>
    </rPh>
    <rPh sb="2" eb="3">
      <t>カイ</t>
    </rPh>
    <rPh sb="13" eb="14">
      <t>ツチ</t>
    </rPh>
    <phoneticPr fontId="3"/>
  </si>
  <si>
    <t>第２回：Ｒ２年９月１日(火)</t>
    <rPh sb="0" eb="1">
      <t>ダイ</t>
    </rPh>
    <rPh sb="2" eb="3">
      <t>カイ</t>
    </rPh>
    <rPh sb="12" eb="13">
      <t>ヒ</t>
    </rPh>
    <phoneticPr fontId="3"/>
  </si>
  <si>
    <t>２－２．事業等</t>
    <rPh sb="4" eb="6">
      <t>ジギョウ</t>
    </rPh>
    <rPh sb="6" eb="7">
      <t>トウ</t>
    </rPh>
    <phoneticPr fontId="3"/>
  </si>
  <si>
    <t>　１）令和２年度 森林ボランティア活動支援事業</t>
    <rPh sb="3" eb="5">
      <t>レイワ</t>
    </rPh>
    <rPh sb="6" eb="8">
      <t>ネンド</t>
    </rPh>
    <rPh sb="7" eb="8">
      <t>ド</t>
    </rPh>
    <rPh sb="8" eb="10">
      <t>ヘイネンド</t>
    </rPh>
    <rPh sb="9" eb="11">
      <t>シンリン</t>
    </rPh>
    <rPh sb="17" eb="19">
      <t>カツドウ</t>
    </rPh>
    <rPh sb="19" eb="21">
      <t>シエン</t>
    </rPh>
    <rPh sb="21" eb="23">
      <t>ジギョウ</t>
    </rPh>
    <phoneticPr fontId="3"/>
  </si>
  <si>
    <t>　　①　里山づくり(小田山森林整備)</t>
    <rPh sb="4" eb="6">
      <t>サトヤマ</t>
    </rPh>
    <rPh sb="10" eb="13">
      <t>オダヤマ</t>
    </rPh>
    <rPh sb="13" eb="15">
      <t>シンリン</t>
    </rPh>
    <rPh sb="15" eb="17">
      <t>セイビ</t>
    </rPh>
    <phoneticPr fontId="3"/>
  </si>
  <si>
    <t>40回(105名)</t>
    <phoneticPr fontId="3"/>
  </si>
  <si>
    <t>　　②　サポーター指導員養成講習　</t>
    <rPh sb="9" eb="11">
      <t>シドウ</t>
    </rPh>
    <rPh sb="11" eb="12">
      <t>イン</t>
    </rPh>
    <rPh sb="12" eb="14">
      <t>ヨウセイ</t>
    </rPh>
    <rPh sb="14" eb="16">
      <t>コウシュウ</t>
    </rPh>
    <phoneticPr fontId="3"/>
  </si>
  <si>
    <t>２回(２名)</t>
    <rPh sb="1" eb="2">
      <t>カイ</t>
    </rPh>
    <phoneticPr fontId="3"/>
  </si>
  <si>
    <t>　　③　自然観察会　</t>
    <rPh sb="4" eb="6">
      <t>シゼン</t>
    </rPh>
    <rPh sb="6" eb="8">
      <t>カンサツ</t>
    </rPh>
    <rPh sb="8" eb="9">
      <t>カイ</t>
    </rPh>
    <phoneticPr fontId="3"/>
  </si>
  <si>
    <t>２回(34名)</t>
    <phoneticPr fontId="3"/>
  </si>
  <si>
    <t>　　④　キノコ植菌栽培</t>
    <rPh sb="7" eb="9">
      <t>ショッキン</t>
    </rPh>
    <rPh sb="9" eb="11">
      <t>サイバイ</t>
    </rPh>
    <phoneticPr fontId="3"/>
  </si>
  <si>
    <t>１回(11名)</t>
    <phoneticPr fontId="3"/>
  </si>
  <si>
    <t>事業費　255,122円、助成額　120,000円</t>
    <rPh sb="0" eb="3">
      <t>ジギョウヒ</t>
    </rPh>
    <rPh sb="11" eb="12">
      <t>エン</t>
    </rPh>
    <rPh sb="13" eb="16">
      <t>ジョセイガク</t>
    </rPh>
    <rPh sb="24" eb="25">
      <t>エン</t>
    </rPh>
    <phoneticPr fontId="3"/>
  </si>
  <si>
    <t>　２）令和２年度 緑の募金県内緑化公募事業　　　　　　　　</t>
    <rPh sb="3" eb="5">
      <t>レイワ</t>
    </rPh>
    <rPh sb="6" eb="8">
      <t>ネンド</t>
    </rPh>
    <rPh sb="7" eb="8">
      <t>ド</t>
    </rPh>
    <rPh sb="8" eb="10">
      <t>ヘイネンド</t>
    </rPh>
    <rPh sb="9" eb="10">
      <t>ミドリ</t>
    </rPh>
    <rPh sb="11" eb="13">
      <t>ボキン</t>
    </rPh>
    <rPh sb="13" eb="15">
      <t>ケンナイ</t>
    </rPh>
    <rPh sb="15" eb="17">
      <t>リョクカ</t>
    </rPh>
    <rPh sb="17" eb="19">
      <t>コウボ</t>
    </rPh>
    <rPh sb="19" eb="21">
      <t>ジギョウ</t>
    </rPh>
    <phoneticPr fontId="3"/>
  </si>
  <si>
    <t>　　①　青木山の里山再生の為の桜植樹・管理事業</t>
    <rPh sb="4" eb="7">
      <t>アオキヤマ</t>
    </rPh>
    <rPh sb="8" eb="10">
      <t>サトヤマ</t>
    </rPh>
    <rPh sb="10" eb="12">
      <t>サイセイ</t>
    </rPh>
    <rPh sb="13" eb="14">
      <t>タメ</t>
    </rPh>
    <rPh sb="15" eb="16">
      <t>サクラ</t>
    </rPh>
    <rPh sb="16" eb="18">
      <t>ショクジュ</t>
    </rPh>
    <rPh sb="19" eb="21">
      <t>カンリ</t>
    </rPh>
    <rPh sb="21" eb="23">
      <t>ジギョウ</t>
    </rPh>
    <phoneticPr fontId="3"/>
  </si>
  <si>
    <t>18回(48名)</t>
    <phoneticPr fontId="3"/>
  </si>
  <si>
    <t>事業費　228,890円、助成額　180,000円</t>
    <rPh sb="0" eb="3">
      <t>ジギョウヒ</t>
    </rPh>
    <rPh sb="11" eb="12">
      <t>エン</t>
    </rPh>
    <rPh sb="13" eb="16">
      <t>ジョセイガク</t>
    </rPh>
    <rPh sb="24" eb="25">
      <t>エン</t>
    </rPh>
    <phoneticPr fontId="3"/>
  </si>
  <si>
    <t>　３）令和２年度 森林山村交付金</t>
    <rPh sb="3" eb="5">
      <t>レイワ</t>
    </rPh>
    <rPh sb="6" eb="8">
      <t>ネンド</t>
    </rPh>
    <rPh sb="8" eb="10">
      <t>ヘイネンド</t>
    </rPh>
    <rPh sb="9" eb="11">
      <t>シンリン</t>
    </rPh>
    <rPh sb="11" eb="13">
      <t>サンソン</t>
    </rPh>
    <rPh sb="13" eb="16">
      <t>コウフキン</t>
    </rPh>
    <phoneticPr fontId="3"/>
  </si>
  <si>
    <t>　　①　里山・作業路整備(下刈り等)</t>
    <rPh sb="4" eb="6">
      <t>サトヤマ</t>
    </rPh>
    <rPh sb="10" eb="12">
      <t>セイビ</t>
    </rPh>
    <rPh sb="13" eb="15">
      <t>シタガ</t>
    </rPh>
    <rPh sb="16" eb="17">
      <t>トウ</t>
    </rPh>
    <phoneticPr fontId="4"/>
  </si>
  <si>
    <t>75回(165名)</t>
    <phoneticPr fontId="3"/>
  </si>
  <si>
    <t>　　②　モニタリング</t>
  </si>
  <si>
    <t xml:space="preserve"> １回</t>
    <phoneticPr fontId="3"/>
  </si>
  <si>
    <t>　　③　安全講習会</t>
    <rPh sb="4" eb="6">
      <t>アンゼン</t>
    </rPh>
    <rPh sb="6" eb="9">
      <t>コウシュウカイ</t>
    </rPh>
    <phoneticPr fontId="2"/>
  </si>
  <si>
    <t>参加者なし</t>
    <rPh sb="0" eb="3">
      <t>サンカシャ</t>
    </rPh>
    <phoneticPr fontId="3"/>
  </si>
  <si>
    <t>　　④　里山・作業路整備委託(下刈り・除伐・搬出・地拵え)</t>
    <rPh sb="7" eb="10">
      <t>サギョウロ</t>
    </rPh>
    <rPh sb="10" eb="12">
      <t>セイビ</t>
    </rPh>
    <rPh sb="19" eb="21">
      <t>ジョバツ</t>
    </rPh>
    <rPh sb="22" eb="24">
      <t>ハンシュツ</t>
    </rPh>
    <rPh sb="25" eb="27">
      <t>ジゴシラ</t>
    </rPh>
    <phoneticPr fontId="3"/>
  </si>
  <si>
    <t>(有)川島林業</t>
    <rPh sb="0" eb="3">
      <t>ユウ</t>
    </rPh>
    <rPh sb="3" eb="5">
      <t>カワシマ</t>
    </rPh>
    <rPh sb="5" eb="7">
      <t>リンギョウ</t>
    </rPh>
    <phoneticPr fontId="4"/>
  </si>
  <si>
    <t>事業費　2,169,867円、助成額　2,024,500円</t>
    <rPh sb="0" eb="3">
      <t>ジギョウヒ</t>
    </rPh>
    <rPh sb="13" eb="14">
      <t>エン</t>
    </rPh>
    <rPh sb="15" eb="18">
      <t>ジョセイガク</t>
    </rPh>
    <rPh sb="28" eb="29">
      <t>エン</t>
    </rPh>
    <phoneticPr fontId="3"/>
  </si>
  <si>
    <t>　４）桜の里親事業　　　　　　　　　　　</t>
    <rPh sb="3" eb="4">
      <t>サクラ</t>
    </rPh>
    <rPh sb="5" eb="7">
      <t>サトオヤ</t>
    </rPh>
    <rPh sb="7" eb="9">
      <t>ジギョウ</t>
    </rPh>
    <phoneticPr fontId="3"/>
  </si>
  <si>
    <t>　　①　里親応募　　</t>
    <rPh sb="4" eb="6">
      <t>サトオヤ</t>
    </rPh>
    <rPh sb="6" eb="8">
      <t>オウボ</t>
    </rPh>
    <phoneticPr fontId="3"/>
  </si>
  <si>
    <t>なし</t>
    <phoneticPr fontId="3"/>
  </si>
  <si>
    <t>　　②　植栽地整備　</t>
    <rPh sb="4" eb="6">
      <t>ショクサイ</t>
    </rPh>
    <rPh sb="6" eb="7">
      <t>チ</t>
    </rPh>
    <rPh sb="7" eb="9">
      <t>セイビ</t>
    </rPh>
    <phoneticPr fontId="3"/>
  </si>
  <si>
    <t>133回(318名)</t>
    <phoneticPr fontId="3"/>
  </si>
  <si>
    <t>- 1 -</t>
    <phoneticPr fontId="3"/>
  </si>
  <si>
    <t>　６）漆部会</t>
    <rPh sb="3" eb="4">
      <t>ウルシ</t>
    </rPh>
    <phoneticPr fontId="3"/>
  </si>
  <si>
    <t>　　①　部　会</t>
    <rPh sb="4" eb="5">
      <t>ブ</t>
    </rPh>
    <phoneticPr fontId="3"/>
  </si>
  <si>
    <t xml:space="preserve">  6回</t>
    <phoneticPr fontId="3"/>
  </si>
  <si>
    <t>　　②　漆植栽地管理</t>
    <rPh sb="4" eb="5">
      <t>ウルシ</t>
    </rPh>
    <rPh sb="5" eb="7">
      <t>ショクサイ</t>
    </rPh>
    <rPh sb="7" eb="8">
      <t>チ</t>
    </rPh>
    <rPh sb="8" eb="10">
      <t>カンリ</t>
    </rPh>
    <phoneticPr fontId="3"/>
  </si>
  <si>
    <t xml:space="preserve">  8回(94名)</t>
    <phoneticPr fontId="3"/>
  </si>
  <si>
    <t xml:space="preserve">  　③　漆掻き講習会（受講）</t>
    <rPh sb="5" eb="6">
      <t>ウルシ</t>
    </rPh>
    <rPh sb="6" eb="7">
      <t>カ</t>
    </rPh>
    <rPh sb="8" eb="11">
      <t>コウシュウカイ</t>
    </rPh>
    <rPh sb="12" eb="14">
      <t>ジュコウ</t>
    </rPh>
    <phoneticPr fontId="3"/>
  </si>
  <si>
    <t xml:space="preserve">  13回(30名）</t>
    <phoneticPr fontId="3"/>
  </si>
  <si>
    <t>　７）藍・棉・棉部会</t>
    <rPh sb="3" eb="4">
      <t>アイ</t>
    </rPh>
    <rPh sb="5" eb="6">
      <t>ワタ</t>
    </rPh>
    <rPh sb="7" eb="8">
      <t>ワタ</t>
    </rPh>
    <rPh sb="8" eb="10">
      <t>ブカイ</t>
    </rPh>
    <phoneticPr fontId="3"/>
  </si>
  <si>
    <t>特に無し</t>
    <rPh sb="0" eb="1">
      <t>トク</t>
    </rPh>
    <rPh sb="2" eb="3">
      <t>ナ</t>
    </rPh>
    <phoneticPr fontId="3"/>
  </si>
  <si>
    <t>　８）桜部会</t>
    <rPh sb="3" eb="4">
      <t>サクラ</t>
    </rPh>
    <phoneticPr fontId="3"/>
  </si>
  <si>
    <t>実施せず</t>
    <rPh sb="0" eb="2">
      <t>ジッシ</t>
    </rPh>
    <phoneticPr fontId="3"/>
  </si>
  <si>
    <t>　９) 自然環境部会</t>
    <rPh sb="4" eb="6">
      <t>シゼン</t>
    </rPh>
    <rPh sb="6" eb="8">
      <t>カンキョウ</t>
    </rPh>
    <rPh sb="8" eb="10">
      <t>ブカイ</t>
    </rPh>
    <phoneticPr fontId="3"/>
  </si>
  <si>
    <t xml:space="preserve">  　①　会津生物同好会観察会参加　</t>
    <phoneticPr fontId="3"/>
  </si>
  <si>
    <t xml:space="preserve">  9回(129名）</t>
    <rPh sb="3" eb="4">
      <t>カイ</t>
    </rPh>
    <rPh sb="8" eb="9">
      <t>メイ</t>
    </rPh>
    <phoneticPr fontId="3"/>
  </si>
  <si>
    <t>　　②　東北自然保護の集い</t>
    <rPh sb="4" eb="6">
      <t>トウホク</t>
    </rPh>
    <rPh sb="6" eb="8">
      <t>シゼン</t>
    </rPh>
    <rPh sb="8" eb="10">
      <t>ホゴ</t>
    </rPh>
    <rPh sb="11" eb="12">
      <t>ツド</t>
    </rPh>
    <phoneticPr fontId="3"/>
  </si>
  <si>
    <t xml:space="preserve"> 中止</t>
    <rPh sb="1" eb="3">
      <t>チュウシ</t>
    </rPh>
    <phoneticPr fontId="3"/>
  </si>
  <si>
    <t xml:space="preserve">  10) 地域活性部会</t>
    <rPh sb="6" eb="8">
      <t>チイキ</t>
    </rPh>
    <rPh sb="8" eb="10">
      <t>カッセイ</t>
    </rPh>
    <rPh sb="10" eb="12">
      <t>ブカイ</t>
    </rPh>
    <phoneticPr fontId="3"/>
  </si>
  <si>
    <t>　11) はるなか記念事業・他</t>
    <rPh sb="9" eb="11">
      <t>キネン</t>
    </rPh>
    <rPh sb="11" eb="13">
      <t>ジギョウ</t>
    </rPh>
    <rPh sb="14" eb="15">
      <t>タ</t>
    </rPh>
    <phoneticPr fontId="3"/>
  </si>
  <si>
    <t>　　①　田中玄宰翁墓前祭</t>
    <rPh sb="4" eb="6">
      <t>タナカ</t>
    </rPh>
    <rPh sb="6" eb="7">
      <t>ゲン</t>
    </rPh>
    <rPh sb="7" eb="8">
      <t>ツカサ</t>
    </rPh>
    <rPh sb="8" eb="9">
      <t>オキナ</t>
    </rPh>
    <rPh sb="9" eb="11">
      <t>ボゼン</t>
    </rPh>
    <rPh sb="11" eb="12">
      <t>サイ</t>
    </rPh>
    <phoneticPr fontId="4"/>
  </si>
  <si>
    <t>令和２年９月26日(土)</t>
    <rPh sb="0" eb="2">
      <t>レイワ</t>
    </rPh>
    <rPh sb="3" eb="4">
      <t>ネン</t>
    </rPh>
    <rPh sb="10" eb="11">
      <t>ツチ</t>
    </rPh>
    <phoneticPr fontId="3"/>
  </si>
  <si>
    <t>　  ②　助成金申請・報告関係</t>
    <rPh sb="5" eb="8">
      <t>ジョセイキン</t>
    </rPh>
    <rPh sb="8" eb="10">
      <t>シンセイ</t>
    </rPh>
    <rPh sb="11" eb="13">
      <t>ホウコク</t>
    </rPh>
    <rPh sb="13" eb="15">
      <t>カンケイ</t>
    </rPh>
    <phoneticPr fontId="4"/>
  </si>
  <si>
    <t>適宜</t>
    <rPh sb="0" eb="2">
      <t>テキギ</t>
    </rPh>
    <phoneticPr fontId="3"/>
  </si>
  <si>
    <t>　　③　広報(民報、民友、会津嶺等)</t>
    <phoneticPr fontId="4"/>
  </si>
  <si>
    <t>２－３．助成金報告等</t>
    <rPh sb="4" eb="7">
      <t>ジョセイキン</t>
    </rPh>
    <rPh sb="7" eb="9">
      <t>ホウコク</t>
    </rPh>
    <rPh sb="9" eb="10">
      <t>トウ</t>
    </rPh>
    <phoneticPr fontId="3"/>
  </si>
  <si>
    <t>　　令和２年度は下記のとおり助成等を受けました。</t>
    <rPh sb="2" eb="4">
      <t>レイワ</t>
    </rPh>
    <rPh sb="5" eb="7">
      <t>ネンド</t>
    </rPh>
    <rPh sb="6" eb="7">
      <t>ド</t>
    </rPh>
    <rPh sb="7" eb="9">
      <t>ヘイネンド</t>
    </rPh>
    <rPh sb="8" eb="10">
      <t>カキ</t>
    </rPh>
    <rPh sb="14" eb="16">
      <t>ジョセイ</t>
    </rPh>
    <rPh sb="16" eb="17">
      <t>トウ</t>
    </rPh>
    <rPh sb="18" eb="19">
      <t>ウ</t>
    </rPh>
    <phoneticPr fontId="3"/>
  </si>
  <si>
    <t>　　①　令和２年度森林山村交付金</t>
    <rPh sb="4" eb="6">
      <t>レイワ</t>
    </rPh>
    <rPh sb="9" eb="11">
      <t>シンリン</t>
    </rPh>
    <rPh sb="11" eb="13">
      <t>サンソン</t>
    </rPh>
    <rPh sb="13" eb="16">
      <t>コウフキン</t>
    </rPh>
    <phoneticPr fontId="3"/>
  </si>
  <si>
    <t>　　②　令和２年度森林ボランティア団体活動支援事業　　</t>
    <rPh sb="4" eb="6">
      <t>レイワ</t>
    </rPh>
    <rPh sb="7" eb="9">
      <t>ネンド</t>
    </rPh>
    <rPh sb="9" eb="11">
      <t>シンリン</t>
    </rPh>
    <rPh sb="23" eb="25">
      <t>ジギョウ</t>
    </rPh>
    <phoneticPr fontId="3"/>
  </si>
  <si>
    <t>　　③　令和２年度緑の募金</t>
    <rPh sb="4" eb="6">
      <t>レイワ</t>
    </rPh>
    <rPh sb="7" eb="9">
      <t>ネンド</t>
    </rPh>
    <rPh sb="9" eb="10">
      <t>ミドリ</t>
    </rPh>
    <rPh sb="11" eb="13">
      <t>ボキン</t>
    </rPh>
    <phoneticPr fontId="3"/>
  </si>
  <si>
    <t>合計</t>
    <rPh sb="0" eb="2">
      <t>ゴウケイ</t>
    </rPh>
    <phoneticPr fontId="3"/>
  </si>
  <si>
    <t>２－４．認定ＮＰＯ法人申請</t>
    <rPh sb="4" eb="6">
      <t>ニンテイ</t>
    </rPh>
    <rPh sb="9" eb="11">
      <t>ホウジン</t>
    </rPh>
    <rPh sb="11" eb="13">
      <t>シンセイ</t>
    </rPh>
    <phoneticPr fontId="3"/>
  </si>
  <si>
    <t>　　認定ＮＰＯ法人の認定を受けるために申請し、認定を受けました。</t>
    <rPh sb="2" eb="4">
      <t>ニンテイ</t>
    </rPh>
    <rPh sb="7" eb="9">
      <t>ホウジン</t>
    </rPh>
    <rPh sb="10" eb="12">
      <t>ニンテイ</t>
    </rPh>
    <rPh sb="13" eb="14">
      <t>ウ</t>
    </rPh>
    <rPh sb="23" eb="25">
      <t>ニンテイ</t>
    </rPh>
    <rPh sb="26" eb="27">
      <t>ウ</t>
    </rPh>
    <phoneticPr fontId="3"/>
  </si>
  <si>
    <t>　　①　認定ＮＰＯ法人申請</t>
    <rPh sb="4" eb="6">
      <t>ニンテイ</t>
    </rPh>
    <rPh sb="9" eb="11">
      <t>ホウジン</t>
    </rPh>
    <rPh sb="11" eb="13">
      <t>シンセイ</t>
    </rPh>
    <phoneticPr fontId="3"/>
  </si>
  <si>
    <t>令和２年７月１日(土)</t>
    <rPh sb="0" eb="2">
      <t>レイワ</t>
    </rPh>
    <rPh sb="3" eb="4">
      <t>ネン</t>
    </rPh>
    <rPh sb="9" eb="10">
      <t>ツチ</t>
    </rPh>
    <phoneticPr fontId="3"/>
  </si>
  <si>
    <t>　　②　申請に伴う実態調査</t>
    <rPh sb="4" eb="6">
      <t>シンセイ</t>
    </rPh>
    <rPh sb="7" eb="8">
      <t>トモナ</t>
    </rPh>
    <rPh sb="9" eb="11">
      <t>ジッタイ</t>
    </rPh>
    <rPh sb="11" eb="13">
      <t>チョウサ</t>
    </rPh>
    <phoneticPr fontId="3"/>
  </si>
  <si>
    <t>令和３年３月10日(水)</t>
    <rPh sb="0" eb="2">
      <t>レイワ</t>
    </rPh>
    <rPh sb="3" eb="4">
      <t>ネン</t>
    </rPh>
    <rPh sb="10" eb="11">
      <t>スイ</t>
    </rPh>
    <phoneticPr fontId="3"/>
  </si>
  <si>
    <t>　　③　認定ＮＰＯ法人として認定　５ヶ年有効</t>
    <rPh sb="14" eb="16">
      <t>ニンテイ</t>
    </rPh>
    <rPh sb="19" eb="20">
      <t>ネン</t>
    </rPh>
    <rPh sb="20" eb="22">
      <t>ユウコウ</t>
    </rPh>
    <phoneticPr fontId="3"/>
  </si>
  <si>
    <t>令和３年３月30日(火)</t>
    <rPh sb="0" eb="2">
      <t>レイワ</t>
    </rPh>
    <rPh sb="3" eb="4">
      <t>ネン</t>
    </rPh>
    <rPh sb="10" eb="11">
      <t>ヒ</t>
    </rPh>
    <phoneticPr fontId="3"/>
  </si>
  <si>
    <t>３．加入団体等</t>
    <rPh sb="2" eb="4">
      <t>カニュウ</t>
    </rPh>
    <rPh sb="4" eb="6">
      <t>ダンタイ</t>
    </rPh>
    <rPh sb="6" eb="7">
      <t>トウ</t>
    </rPh>
    <phoneticPr fontId="3"/>
  </si>
  <si>
    <t>　加入している主要な団体は、次のとおりである。</t>
    <rPh sb="7" eb="9">
      <t>シュヨウ</t>
    </rPh>
    <rPh sb="10" eb="12">
      <t>ダンタイ</t>
    </rPh>
    <rPh sb="14" eb="15">
      <t>ツギ</t>
    </rPh>
    <phoneticPr fontId="3"/>
  </si>
  <si>
    <t>　　①　(公財)日本さくらの会</t>
    <rPh sb="5" eb="6">
      <t>コウ</t>
    </rPh>
    <rPh sb="6" eb="7">
      <t>ザイ</t>
    </rPh>
    <rPh sb="8" eb="10">
      <t>ニホン</t>
    </rPh>
    <rPh sb="14" eb="15">
      <t>カイ</t>
    </rPh>
    <phoneticPr fontId="3"/>
  </si>
  <si>
    <t>　　②　会津の漆振興連絡協議会</t>
    <phoneticPr fontId="3"/>
  </si>
  <si>
    <t>　　③　会津生物同好会</t>
    <phoneticPr fontId="3"/>
  </si>
  <si>
    <t>　　④　うつくしまＮＰＯネットワーク</t>
    <phoneticPr fontId="3"/>
  </si>
  <si>
    <t>　　⑤　環境保全会議あいづ</t>
    <phoneticPr fontId="3"/>
  </si>
  <si>
    <t>　　⑥　うつくしま21森林づくりネットワーク</t>
    <rPh sb="11" eb="13">
      <t>シンリン</t>
    </rPh>
    <phoneticPr fontId="3"/>
  </si>
  <si>
    <t>　　⑦　(公財)日本花の会</t>
    <rPh sb="5" eb="7">
      <t>コウザイ</t>
    </rPh>
    <rPh sb="8" eb="10">
      <t>ニホン</t>
    </rPh>
    <rPh sb="10" eb="11">
      <t>ハナ</t>
    </rPh>
    <rPh sb="12" eb="13">
      <t>カイ</t>
    </rPh>
    <phoneticPr fontId="3"/>
  </si>
  <si>
    <t>- 2 -</t>
    <phoneticPr fontId="3"/>
  </si>
  <si>
    <t>４．収支決算書</t>
    <rPh sb="2" eb="4">
      <t>シュウシ</t>
    </rPh>
    <rPh sb="4" eb="7">
      <t>ケッサンショ</t>
    </rPh>
    <phoneticPr fontId="3"/>
  </si>
  <si>
    <t>(自:令和２年４月１日　至:令和３年３月３１日)</t>
    <phoneticPr fontId="3"/>
  </si>
  <si>
    <t>４－１．一般会計</t>
    <rPh sb="4" eb="6">
      <t>イッパン</t>
    </rPh>
    <rPh sb="6" eb="8">
      <t>カイケイ</t>
    </rPh>
    <phoneticPr fontId="3"/>
  </si>
  <si>
    <t>科　　　目</t>
    <rPh sb="0" eb="1">
      <t>カ</t>
    </rPh>
    <rPh sb="4" eb="5">
      <t>メ</t>
    </rPh>
    <phoneticPr fontId="3"/>
  </si>
  <si>
    <t>予算額</t>
    <rPh sb="0" eb="3">
      <t>ヨサンガク</t>
    </rPh>
    <phoneticPr fontId="3"/>
  </si>
  <si>
    <t>決算額</t>
    <rPh sb="0" eb="2">
      <t>ケッサン</t>
    </rPh>
    <rPh sb="2" eb="3">
      <t>ガク</t>
    </rPh>
    <phoneticPr fontId="3"/>
  </si>
  <si>
    <t>増減額</t>
    <rPh sb="0" eb="1">
      <t>ゾウ</t>
    </rPh>
    <rPh sb="1" eb="2">
      <t>ゲン</t>
    </rPh>
    <rPh sb="2" eb="3">
      <t>ガク</t>
    </rPh>
    <phoneticPr fontId="3"/>
  </si>
  <si>
    <t>備　考</t>
    <rPh sb="0" eb="1">
      <t>ソナエ</t>
    </rPh>
    <rPh sb="2" eb="3">
      <t>コウ</t>
    </rPh>
    <phoneticPr fontId="3"/>
  </si>
  <si>
    <t>　Ⅰ　事業活動収支の部</t>
    <rPh sb="3" eb="5">
      <t>ジギョウ</t>
    </rPh>
    <rPh sb="5" eb="7">
      <t>カツドウ</t>
    </rPh>
    <rPh sb="7" eb="9">
      <t>シュウシ</t>
    </rPh>
    <rPh sb="10" eb="11">
      <t>ブ</t>
    </rPh>
    <phoneticPr fontId="3"/>
  </si>
  <si>
    <t xml:space="preserve"> (単位：円)　</t>
    <phoneticPr fontId="3"/>
  </si>
  <si>
    <t>１．事業活動収入</t>
    <rPh sb="2" eb="4">
      <t>ジギョウ</t>
    </rPh>
    <rPh sb="4" eb="6">
      <t>カツドウ</t>
    </rPh>
    <rPh sb="6" eb="8">
      <t>シュウニュウ</t>
    </rPh>
    <phoneticPr fontId="13"/>
  </si>
  <si>
    <t xml:space="preserve"> ①　会費収入</t>
    <rPh sb="3" eb="4">
      <t>カイ</t>
    </rPh>
    <rPh sb="4" eb="5">
      <t>ヒ</t>
    </rPh>
    <rPh sb="5" eb="7">
      <t>シュウニュウ</t>
    </rPh>
    <phoneticPr fontId="13"/>
  </si>
  <si>
    <t>　入会金</t>
  </si>
  <si>
    <t>1人</t>
    <rPh sb="1" eb="2">
      <t>ニン</t>
    </rPh>
    <phoneticPr fontId="3"/>
  </si>
  <si>
    <t>　正会員会費</t>
    <rPh sb="1" eb="2">
      <t>セイ</t>
    </rPh>
    <rPh sb="5" eb="6">
      <t>ヒ</t>
    </rPh>
    <phoneticPr fontId="13"/>
  </si>
  <si>
    <t>27人＋5団体</t>
    <rPh sb="2" eb="3">
      <t>ニン</t>
    </rPh>
    <rPh sb="5" eb="7">
      <t>ダンタイ</t>
    </rPh>
    <phoneticPr fontId="3"/>
  </si>
  <si>
    <t>　賛助会員会費</t>
    <rPh sb="1" eb="3">
      <t>サンジョ</t>
    </rPh>
    <rPh sb="6" eb="7">
      <t>ヒ</t>
    </rPh>
    <phoneticPr fontId="13"/>
  </si>
  <si>
    <t>33人＋13団体</t>
    <rPh sb="2" eb="3">
      <t>ニン</t>
    </rPh>
    <rPh sb="6" eb="8">
      <t>ダンタイ</t>
    </rPh>
    <phoneticPr fontId="3"/>
  </si>
  <si>
    <t xml:space="preserve"> ②　事業収入</t>
    <rPh sb="3" eb="5">
      <t>ジギョウ</t>
    </rPh>
    <rPh sb="5" eb="7">
      <t>シュウニュウ</t>
    </rPh>
    <phoneticPr fontId="3"/>
  </si>
  <si>
    <t>　［助成金・補助金］</t>
    <phoneticPr fontId="3"/>
  </si>
  <si>
    <t>　青木山里山再生事業</t>
    <phoneticPr fontId="3"/>
  </si>
  <si>
    <t>　　森林ボランティア</t>
    <phoneticPr fontId="3"/>
  </si>
  <si>
    <t>福島県補助金</t>
    <rPh sb="0" eb="3">
      <t>フクシマケン</t>
    </rPh>
    <rPh sb="3" eb="6">
      <t>ホジョキン</t>
    </rPh>
    <phoneticPr fontId="3"/>
  </si>
  <si>
    <t>　　緑の募金</t>
    <rPh sb="2" eb="3">
      <t>ミドリ</t>
    </rPh>
    <rPh sb="4" eb="6">
      <t>ボキン</t>
    </rPh>
    <phoneticPr fontId="3"/>
  </si>
  <si>
    <t>助成金</t>
    <phoneticPr fontId="3"/>
  </si>
  <si>
    <t>　　 森林山村交付金</t>
    <rPh sb="3" eb="5">
      <t>シンリン</t>
    </rPh>
    <rPh sb="5" eb="7">
      <t>サンソン</t>
    </rPh>
    <rPh sb="7" eb="10">
      <t>コウフキン</t>
    </rPh>
    <phoneticPr fontId="3"/>
  </si>
  <si>
    <t>林野庁交付金</t>
    <rPh sb="0" eb="3">
      <t>リンヤチョウ</t>
    </rPh>
    <rPh sb="3" eb="5">
      <t>コウフ</t>
    </rPh>
    <phoneticPr fontId="3"/>
  </si>
  <si>
    <t>　　花王みんなの森づくり</t>
    <rPh sb="2" eb="4">
      <t>カオウ</t>
    </rPh>
    <rPh sb="8" eb="9">
      <t>モリ</t>
    </rPh>
    <phoneticPr fontId="3"/>
  </si>
  <si>
    <t>花王(株)助成金</t>
    <rPh sb="0" eb="2">
      <t>カオウ</t>
    </rPh>
    <rPh sb="2" eb="5">
      <t>カブ</t>
    </rPh>
    <rPh sb="5" eb="8">
      <t>ジョセイキン</t>
    </rPh>
    <phoneticPr fontId="3"/>
  </si>
  <si>
    <t>　　里山林整備事業</t>
    <rPh sb="2" eb="9">
      <t>サトヤマリンセイビジギョウ</t>
    </rPh>
    <phoneticPr fontId="3"/>
  </si>
  <si>
    <t>福島県補助金</t>
    <rPh sb="3" eb="6">
      <t>ホジョキン</t>
    </rPh>
    <phoneticPr fontId="3"/>
  </si>
  <si>
    <t>　　フォレスト助成金</t>
    <rPh sb="7" eb="10">
      <t>ジョセイキン</t>
    </rPh>
    <phoneticPr fontId="3"/>
  </si>
  <si>
    <t>福島県林業会館</t>
    <phoneticPr fontId="3"/>
  </si>
  <si>
    <t>　［事業収入］</t>
    <phoneticPr fontId="3"/>
  </si>
  <si>
    <t>　　桜の里親オーナー管理費</t>
    <rPh sb="2" eb="3">
      <t>サクラ</t>
    </rPh>
    <rPh sb="4" eb="6">
      <t>サトオヤ</t>
    </rPh>
    <rPh sb="10" eb="13">
      <t>カンリヒ</t>
    </rPh>
    <phoneticPr fontId="13"/>
  </si>
  <si>
    <t>　その他の事業</t>
    <rPh sb="3" eb="4">
      <t>タ</t>
    </rPh>
    <rPh sb="5" eb="7">
      <t>ジギョウ</t>
    </rPh>
    <phoneticPr fontId="3"/>
  </si>
  <si>
    <t xml:space="preserve"> ③　寄付金収入</t>
    <rPh sb="3" eb="6">
      <t>キフキン</t>
    </rPh>
    <rPh sb="6" eb="8">
      <t>シュウニュウ</t>
    </rPh>
    <phoneticPr fontId="3"/>
  </si>
  <si>
    <t>　寄　付　金</t>
  </si>
  <si>
    <t>　はるなか記念事業協賛金</t>
    <rPh sb="5" eb="7">
      <t>キネン</t>
    </rPh>
    <rPh sb="7" eb="9">
      <t>ジギョウ</t>
    </rPh>
    <phoneticPr fontId="3"/>
  </si>
  <si>
    <t>墓前祭</t>
    <rPh sb="0" eb="3">
      <t>ボゼンサイ</t>
    </rPh>
    <phoneticPr fontId="3"/>
  </si>
  <si>
    <t xml:space="preserve"> ④　雑収入</t>
    <rPh sb="3" eb="6">
      <t>ザッシュウニュウ</t>
    </rPh>
    <rPh sb="4" eb="6">
      <t>シュウニュウ</t>
    </rPh>
    <phoneticPr fontId="3"/>
  </si>
  <si>
    <t>　受取利息</t>
    <rPh sb="1" eb="3">
      <t>ウケトリ</t>
    </rPh>
    <rPh sb="3" eb="5">
      <t>リソク</t>
    </rPh>
    <phoneticPr fontId="3"/>
  </si>
  <si>
    <t>　雑　収　入</t>
    <phoneticPr fontId="3"/>
  </si>
  <si>
    <t>　懇親会負担金収入</t>
    <rPh sb="1" eb="4">
      <t>コンシンカイ</t>
    </rPh>
    <rPh sb="4" eb="7">
      <t>フタンキン</t>
    </rPh>
    <rPh sb="7" eb="9">
      <t>シュウニュウ</t>
    </rPh>
    <phoneticPr fontId="3"/>
  </si>
  <si>
    <t xml:space="preserve"> ⑤　繰越金収入</t>
    <rPh sb="3" eb="5">
      <t>クリコシ</t>
    </rPh>
    <rPh sb="5" eb="6">
      <t>キン</t>
    </rPh>
    <rPh sb="6" eb="8">
      <t>シュウニュウ</t>
    </rPh>
    <phoneticPr fontId="3"/>
  </si>
  <si>
    <t>　事業活動収入計</t>
    <phoneticPr fontId="3"/>
  </si>
  <si>
    <t>２．事業活動支出</t>
    <rPh sb="2" eb="4">
      <t>ジギョウ</t>
    </rPh>
    <rPh sb="4" eb="6">
      <t>カツドウ</t>
    </rPh>
    <rPh sb="6" eb="8">
      <t>シシュツ</t>
    </rPh>
    <phoneticPr fontId="13"/>
  </si>
  <si>
    <t xml:space="preserve"> ①　事業費支出</t>
    <rPh sb="3" eb="5">
      <t>ジギョウ</t>
    </rPh>
    <rPh sb="5" eb="6">
      <t>ヒ</t>
    </rPh>
    <rPh sb="6" eb="8">
      <t>シシュツ</t>
    </rPh>
    <phoneticPr fontId="3"/>
  </si>
  <si>
    <t>　青木山里山再生等事業</t>
    <rPh sb="8" eb="9">
      <t>トウ</t>
    </rPh>
    <phoneticPr fontId="3"/>
  </si>
  <si>
    <t>　　桜の里親事業</t>
    <rPh sb="6" eb="8">
      <t>ジギョウ</t>
    </rPh>
    <phoneticPr fontId="3"/>
  </si>
  <si>
    <t>－ 3 －</t>
    <phoneticPr fontId="3"/>
  </si>
  <si>
    <t>　会津の桜普及事業</t>
  </si>
  <si>
    <t>　会津の漆普及事業</t>
    <rPh sb="1" eb="3">
      <t>アイヅ</t>
    </rPh>
    <rPh sb="4" eb="5">
      <t>ウルシ</t>
    </rPh>
    <rPh sb="5" eb="7">
      <t>フキュウ</t>
    </rPh>
    <rPh sb="7" eb="9">
      <t>ジギョウ</t>
    </rPh>
    <phoneticPr fontId="3"/>
  </si>
  <si>
    <t>　会津の棉・綿普及事業</t>
    <rPh sb="1" eb="3">
      <t>アイヅ</t>
    </rPh>
    <rPh sb="4" eb="5">
      <t>ワタ</t>
    </rPh>
    <rPh sb="6" eb="7">
      <t>ワタ</t>
    </rPh>
    <rPh sb="7" eb="9">
      <t>フキュウ</t>
    </rPh>
    <rPh sb="9" eb="11">
      <t>ジギョウ</t>
    </rPh>
    <phoneticPr fontId="3"/>
  </si>
  <si>
    <t>　会津の地域活性化事業</t>
    <rPh sb="1" eb="3">
      <t>アイヅ</t>
    </rPh>
    <rPh sb="4" eb="6">
      <t>チイキ</t>
    </rPh>
    <rPh sb="6" eb="9">
      <t>カッセイカ</t>
    </rPh>
    <rPh sb="9" eb="11">
      <t>ジギョウ</t>
    </rPh>
    <phoneticPr fontId="3"/>
  </si>
  <si>
    <t>　はるなか記念事業</t>
    <rPh sb="5" eb="7">
      <t>キネン</t>
    </rPh>
    <rPh sb="7" eb="9">
      <t>ジギョウ</t>
    </rPh>
    <phoneticPr fontId="3"/>
  </si>
  <si>
    <t>　自然環境部会事業</t>
    <rPh sb="1" eb="3">
      <t>シゼン</t>
    </rPh>
    <rPh sb="3" eb="5">
      <t>カンキョウ</t>
    </rPh>
    <rPh sb="5" eb="7">
      <t>ブカイ</t>
    </rPh>
    <rPh sb="7" eb="9">
      <t>ジギョウ</t>
    </rPh>
    <phoneticPr fontId="3"/>
  </si>
  <si>
    <t>　事業活動費</t>
    <rPh sb="1" eb="3">
      <t>ジギョウ</t>
    </rPh>
    <rPh sb="3" eb="6">
      <t>カツドウヒ</t>
    </rPh>
    <phoneticPr fontId="3"/>
  </si>
  <si>
    <t>　　旅費交通費</t>
    <rPh sb="2" eb="4">
      <t>リョヒ</t>
    </rPh>
    <rPh sb="4" eb="7">
      <t>コウツウヒ</t>
    </rPh>
    <phoneticPr fontId="3"/>
  </si>
  <si>
    <t>　　消耗品費</t>
    <rPh sb="2" eb="5">
      <t>ショウモウヒン</t>
    </rPh>
    <rPh sb="5" eb="6">
      <t>ヒ</t>
    </rPh>
    <phoneticPr fontId="3"/>
  </si>
  <si>
    <t>　　印刷製本費</t>
    <rPh sb="2" eb="4">
      <t>インサツ</t>
    </rPh>
    <rPh sb="4" eb="6">
      <t>セイホン</t>
    </rPh>
    <rPh sb="6" eb="7">
      <t>ヒ</t>
    </rPh>
    <phoneticPr fontId="3"/>
  </si>
  <si>
    <t>　　通　信　費</t>
    <rPh sb="2" eb="3">
      <t>ツウ</t>
    </rPh>
    <rPh sb="4" eb="5">
      <t>シン</t>
    </rPh>
    <rPh sb="6" eb="7">
      <t>ヒ</t>
    </rPh>
    <phoneticPr fontId="3"/>
  </si>
  <si>
    <t>　　事業推進費</t>
    <rPh sb="2" eb="4">
      <t>ジギョウ</t>
    </rPh>
    <rPh sb="4" eb="6">
      <t>スイシン</t>
    </rPh>
    <rPh sb="6" eb="7">
      <t>ヒ</t>
    </rPh>
    <phoneticPr fontId="3"/>
  </si>
  <si>
    <t>事業費支出計</t>
    <rPh sb="0" eb="1">
      <t>コト</t>
    </rPh>
    <rPh sb="1" eb="2">
      <t>ギョウ</t>
    </rPh>
    <rPh sb="2" eb="3">
      <t>ヒ</t>
    </rPh>
    <rPh sb="3" eb="4">
      <t>シ</t>
    </rPh>
    <rPh sb="4" eb="5">
      <t>デ</t>
    </rPh>
    <rPh sb="5" eb="6">
      <t>ケイ</t>
    </rPh>
    <phoneticPr fontId="3"/>
  </si>
  <si>
    <t xml:space="preserve"> ②　管理費支出</t>
    <rPh sb="3" eb="6">
      <t>カンリヒ</t>
    </rPh>
    <rPh sb="5" eb="6">
      <t>ヒ</t>
    </rPh>
    <rPh sb="6" eb="8">
      <t>シシュツ</t>
    </rPh>
    <phoneticPr fontId="3"/>
  </si>
  <si>
    <t xml:space="preserve"> </t>
    <phoneticPr fontId="3"/>
  </si>
  <si>
    <t>　給料手当</t>
    <rPh sb="1" eb="3">
      <t>キュウリョウ</t>
    </rPh>
    <rPh sb="3" eb="5">
      <t>テアテ</t>
    </rPh>
    <phoneticPr fontId="3"/>
  </si>
  <si>
    <t>　法定福利厚生費</t>
    <rPh sb="1" eb="3">
      <t>ホウテイ</t>
    </rPh>
    <rPh sb="3" eb="5">
      <t>フクリ</t>
    </rPh>
    <rPh sb="5" eb="8">
      <t>コウセイヒ</t>
    </rPh>
    <phoneticPr fontId="3"/>
  </si>
  <si>
    <t>　会　議　費</t>
    <rPh sb="1" eb="2">
      <t>カイ</t>
    </rPh>
    <rPh sb="3" eb="4">
      <t>ギ</t>
    </rPh>
    <rPh sb="5" eb="6">
      <t>ヒ</t>
    </rPh>
    <phoneticPr fontId="3"/>
  </si>
  <si>
    <t>　新聞図書費</t>
    <rPh sb="1" eb="3">
      <t>シンブン</t>
    </rPh>
    <rPh sb="3" eb="6">
      <t>トショヒ</t>
    </rPh>
    <phoneticPr fontId="3"/>
  </si>
  <si>
    <t>　租税公課</t>
    <rPh sb="1" eb="3">
      <t>ソゼイ</t>
    </rPh>
    <rPh sb="3" eb="5">
      <t>コウカ</t>
    </rPh>
    <phoneticPr fontId="3"/>
  </si>
  <si>
    <t>　備　品　費</t>
    <rPh sb="1" eb="2">
      <t>ソナエ</t>
    </rPh>
    <rPh sb="3" eb="4">
      <t>シナ</t>
    </rPh>
    <rPh sb="5" eb="6">
      <t>ヒ</t>
    </rPh>
    <phoneticPr fontId="3"/>
  </si>
  <si>
    <t>　慶　弔　費</t>
    <rPh sb="1" eb="2">
      <t>ケイ</t>
    </rPh>
    <rPh sb="3" eb="4">
      <t>トムラ</t>
    </rPh>
    <rPh sb="5" eb="6">
      <t>ヒ</t>
    </rPh>
    <phoneticPr fontId="3"/>
  </si>
  <si>
    <t>　雑　費</t>
    <rPh sb="1" eb="2">
      <t>ザツ</t>
    </rPh>
    <rPh sb="3" eb="4">
      <t>ヒ</t>
    </rPh>
    <phoneticPr fontId="3"/>
  </si>
  <si>
    <t>管理費支出計</t>
    <rPh sb="0" eb="3">
      <t>カンリヒ</t>
    </rPh>
    <rPh sb="3" eb="4">
      <t>シ</t>
    </rPh>
    <rPh sb="4" eb="5">
      <t>デ</t>
    </rPh>
    <rPh sb="5" eb="6">
      <t>ケイ</t>
    </rPh>
    <phoneticPr fontId="3"/>
  </si>
  <si>
    <t>事業活動支出計</t>
    <rPh sb="0" eb="1">
      <t>コト</t>
    </rPh>
    <rPh sb="1" eb="2">
      <t>ギョウ</t>
    </rPh>
    <rPh sb="2" eb="4">
      <t>カツドウ</t>
    </rPh>
    <rPh sb="4" eb="5">
      <t>シ</t>
    </rPh>
    <rPh sb="5" eb="6">
      <t>デ</t>
    </rPh>
    <rPh sb="6" eb="7">
      <t>ケイ</t>
    </rPh>
    <phoneticPr fontId="3"/>
  </si>
  <si>
    <t>事業活動収支差額</t>
    <rPh sb="0" eb="1">
      <t>コト</t>
    </rPh>
    <rPh sb="1" eb="2">
      <t>ギョウ</t>
    </rPh>
    <rPh sb="2" eb="4">
      <t>カツドウ</t>
    </rPh>
    <rPh sb="4" eb="6">
      <t>シュウシ</t>
    </rPh>
    <rPh sb="6" eb="8">
      <t>サガク</t>
    </rPh>
    <phoneticPr fontId="3"/>
  </si>
  <si>
    <t>　Ⅱ　経常外収支の部</t>
    <rPh sb="3" eb="6">
      <t>ケイジョウガイ</t>
    </rPh>
    <rPh sb="6" eb="8">
      <t>シュウシ</t>
    </rPh>
    <rPh sb="9" eb="10">
      <t>ブ</t>
    </rPh>
    <phoneticPr fontId="3"/>
  </si>
  <si>
    <t>１．経常外収入</t>
    <rPh sb="2" eb="4">
      <t>ケイツネ</t>
    </rPh>
    <rPh sb="4" eb="5">
      <t>ガイ</t>
    </rPh>
    <rPh sb="5" eb="7">
      <t>シュウニュウ</t>
    </rPh>
    <phoneticPr fontId="13"/>
  </si>
  <si>
    <t>　基本財産取崩収入</t>
    <rPh sb="1" eb="3">
      <t>キホン</t>
    </rPh>
    <rPh sb="3" eb="5">
      <t>ザイサン</t>
    </rPh>
    <rPh sb="5" eb="7">
      <t>トリクズシ</t>
    </rPh>
    <rPh sb="7" eb="9">
      <t>シュウニュウ</t>
    </rPh>
    <phoneticPr fontId="13"/>
  </si>
  <si>
    <t>　特定資産取崩収入</t>
    <rPh sb="1" eb="3">
      <t>トクテイ</t>
    </rPh>
    <rPh sb="3" eb="5">
      <t>シサン</t>
    </rPh>
    <rPh sb="5" eb="7">
      <t>トリクズシ</t>
    </rPh>
    <rPh sb="7" eb="9">
      <t>シュウニュウ</t>
    </rPh>
    <phoneticPr fontId="13"/>
  </si>
  <si>
    <t>　その他の収入</t>
    <rPh sb="3" eb="4">
      <t>タ</t>
    </rPh>
    <rPh sb="5" eb="7">
      <t>シュウニュウ</t>
    </rPh>
    <phoneticPr fontId="13"/>
  </si>
  <si>
    <t>　経常外収入計</t>
    <rPh sb="1" eb="3">
      <t>ケイツネ</t>
    </rPh>
    <rPh sb="3" eb="4">
      <t>ガイ</t>
    </rPh>
    <rPh sb="4" eb="6">
      <t>シュウニュウ</t>
    </rPh>
    <phoneticPr fontId="3"/>
  </si>
  <si>
    <t>２．経常外支出</t>
    <rPh sb="2" eb="4">
      <t>ケイツネ</t>
    </rPh>
    <rPh sb="4" eb="5">
      <t>ガイ</t>
    </rPh>
    <rPh sb="5" eb="7">
      <t>シシュツ</t>
    </rPh>
    <phoneticPr fontId="13"/>
  </si>
  <si>
    <r>
      <t>　</t>
    </r>
    <r>
      <rPr>
        <sz val="11"/>
        <rFont val="ＨＧ正楷書体"/>
        <family val="1"/>
        <charset val="128"/>
      </rPr>
      <t>基本財産取得支出</t>
    </r>
    <rPh sb="1" eb="3">
      <t>キホン</t>
    </rPh>
    <rPh sb="3" eb="5">
      <t>ザイサン</t>
    </rPh>
    <rPh sb="5" eb="7">
      <t>シュトク</t>
    </rPh>
    <rPh sb="7" eb="9">
      <t>シシュツ</t>
    </rPh>
    <phoneticPr fontId="13"/>
  </si>
  <si>
    <r>
      <t>　</t>
    </r>
    <r>
      <rPr>
        <sz val="11"/>
        <rFont val="ＨＧ正楷書体"/>
        <family val="1"/>
        <charset val="128"/>
      </rPr>
      <t>特定資産取得支出</t>
    </r>
    <rPh sb="1" eb="3">
      <t>トクテイ</t>
    </rPh>
    <rPh sb="3" eb="5">
      <t>シサン</t>
    </rPh>
    <rPh sb="5" eb="7">
      <t>シュトク</t>
    </rPh>
    <rPh sb="7" eb="9">
      <t>シシュツ</t>
    </rPh>
    <phoneticPr fontId="13"/>
  </si>
  <si>
    <t>　その他の支出</t>
    <rPh sb="3" eb="4">
      <t>タ</t>
    </rPh>
    <rPh sb="5" eb="7">
      <t>シシュツ</t>
    </rPh>
    <phoneticPr fontId="13"/>
  </si>
  <si>
    <t>　経常外支出計</t>
    <rPh sb="1" eb="3">
      <t>ケイツネ</t>
    </rPh>
    <rPh sb="3" eb="4">
      <t>ガイ</t>
    </rPh>
    <rPh sb="4" eb="6">
      <t>シシュツ</t>
    </rPh>
    <phoneticPr fontId="3"/>
  </si>
  <si>
    <t>経常外収支差額</t>
    <rPh sb="0" eb="2">
      <t>ケイジョウ</t>
    </rPh>
    <rPh sb="2" eb="3">
      <t>ガイ</t>
    </rPh>
    <rPh sb="3" eb="5">
      <t>シュウシ</t>
    </rPh>
    <rPh sb="5" eb="7">
      <t>サガク</t>
    </rPh>
    <phoneticPr fontId="3"/>
  </si>
  <si>
    <t>　Ⅲ　予備費支出</t>
    <rPh sb="3" eb="6">
      <t>ヨビヒ</t>
    </rPh>
    <rPh sb="6" eb="8">
      <t>シシュツ</t>
    </rPh>
    <phoneticPr fontId="3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</si>
  <si>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3"/>
  </si>
  <si>
    <t>支　出　合　計</t>
  </si>
  <si>
    <t>当 期 収 支 差 額</t>
    <rPh sb="0" eb="1">
      <t>トウ</t>
    </rPh>
    <rPh sb="2" eb="3">
      <t>キ</t>
    </rPh>
    <rPh sb="4" eb="5">
      <t>オサム</t>
    </rPh>
    <rPh sb="6" eb="7">
      <t>シ</t>
    </rPh>
    <rPh sb="8" eb="9">
      <t>サ</t>
    </rPh>
    <rPh sb="10" eb="11">
      <t>ガク</t>
    </rPh>
    <phoneticPr fontId="3"/>
  </si>
  <si>
    <t xml:space="preserve"> 次期繰越額</t>
    <phoneticPr fontId="3"/>
  </si>
  <si>
    <t>－ 4 －</t>
    <phoneticPr fontId="3"/>
  </si>
  <si>
    <t>４－２．特定資産</t>
    <rPh sb="4" eb="6">
      <t>トクテイ</t>
    </rPh>
    <rPh sb="6" eb="8">
      <t>シサン</t>
    </rPh>
    <phoneticPr fontId="3"/>
  </si>
  <si>
    <t>（１）桜の里親基金</t>
    <phoneticPr fontId="3"/>
  </si>
  <si>
    <t>予算額　Ａ</t>
    <rPh sb="0" eb="3">
      <t>ヨサンガク</t>
    </rPh>
    <phoneticPr fontId="3"/>
  </si>
  <si>
    <t>決算額　Ｂ</t>
    <rPh sb="0" eb="3">
      <t>ケッサンガク</t>
    </rPh>
    <phoneticPr fontId="3"/>
  </si>
  <si>
    <t>差額(B－A)</t>
    <rPh sb="0" eb="2">
      <t>サガク</t>
    </rPh>
    <phoneticPr fontId="3"/>
  </si>
  <si>
    <t>備　　考</t>
    <rPh sb="0" eb="1">
      <t>ソナエ</t>
    </rPh>
    <rPh sb="3" eb="4">
      <t>コウ</t>
    </rPh>
    <phoneticPr fontId="3"/>
  </si>
  <si>
    <t>　収　入　の　部</t>
  </si>
  <si>
    <t>前期繰越額</t>
    <rPh sb="1" eb="2">
      <t>キ</t>
    </rPh>
    <phoneticPr fontId="3"/>
  </si>
  <si>
    <t>一般会計より繰入</t>
    <rPh sb="0" eb="2">
      <t>イッパン</t>
    </rPh>
    <rPh sb="2" eb="4">
      <t>カイケイ</t>
    </rPh>
    <rPh sb="6" eb="7">
      <t>ク</t>
    </rPh>
    <rPh sb="7" eb="8">
      <t>イ</t>
    </rPh>
    <phoneticPr fontId="3"/>
  </si>
  <si>
    <t>受取利息</t>
    <rPh sb="0" eb="2">
      <t>ウケトリ</t>
    </rPh>
    <rPh sb="2" eb="4">
      <t>リソク</t>
    </rPh>
    <phoneticPr fontId="3"/>
  </si>
  <si>
    <t>　収　入　合　計</t>
    <phoneticPr fontId="3"/>
  </si>
  <si>
    <t>　支　出　の　部</t>
    <rPh sb="1" eb="2">
      <t>ササ</t>
    </rPh>
    <rPh sb="3" eb="4">
      <t>デ</t>
    </rPh>
    <rPh sb="7" eb="8">
      <t>ブ</t>
    </rPh>
    <phoneticPr fontId="3"/>
  </si>
  <si>
    <t>一般会計へ繰出</t>
    <rPh sb="0" eb="2">
      <t>イッパン</t>
    </rPh>
    <rPh sb="2" eb="4">
      <t>カイケイ</t>
    </rPh>
    <rPh sb="5" eb="6">
      <t>ク</t>
    </rPh>
    <rPh sb="6" eb="7">
      <t>ダ</t>
    </rPh>
    <phoneticPr fontId="3"/>
  </si>
  <si>
    <t>　当期収支差額</t>
    <rPh sb="1" eb="3">
      <t>トウキ</t>
    </rPh>
    <rPh sb="3" eb="5">
      <t>シュウシ</t>
    </rPh>
    <rPh sb="5" eb="7">
      <t>サガク</t>
    </rPh>
    <phoneticPr fontId="3"/>
  </si>
  <si>
    <t>（２）顕彰碑基金</t>
    <rPh sb="3" eb="6">
      <t>ケンショウヒ</t>
    </rPh>
    <phoneticPr fontId="3"/>
  </si>
  <si>
    <t>－ 5 －</t>
    <phoneticPr fontId="3"/>
  </si>
  <si>
    <t>５．貸借対照表</t>
    <rPh sb="2" eb="4">
      <t>タイシャク</t>
    </rPh>
    <rPh sb="4" eb="7">
      <t>タイショウヒョウ</t>
    </rPh>
    <phoneticPr fontId="3"/>
  </si>
  <si>
    <t>５－１．一般会計</t>
    <rPh sb="4" eb="6">
      <t>イッパン</t>
    </rPh>
    <rPh sb="6" eb="8">
      <t>カイケイ</t>
    </rPh>
    <phoneticPr fontId="3"/>
  </si>
  <si>
    <t>期　首</t>
    <rPh sb="0" eb="1">
      <t>キ</t>
    </rPh>
    <rPh sb="2" eb="3">
      <t>クビ</t>
    </rPh>
    <phoneticPr fontId="3"/>
  </si>
  <si>
    <t>期　末</t>
    <rPh sb="0" eb="1">
      <t>キ</t>
    </rPh>
    <rPh sb="2" eb="3">
      <t>スエ</t>
    </rPh>
    <phoneticPr fontId="3"/>
  </si>
  <si>
    <t>増 加 額</t>
    <rPh sb="0" eb="1">
      <t>ゾウ</t>
    </rPh>
    <rPh sb="2" eb="3">
      <t>カ</t>
    </rPh>
    <rPh sb="4" eb="5">
      <t>ガク</t>
    </rPh>
    <phoneticPr fontId="3"/>
  </si>
  <si>
    <t>Ⅰ　資産の部</t>
    <rPh sb="2" eb="4">
      <t>シサン</t>
    </rPh>
    <rPh sb="5" eb="6">
      <t>ブ</t>
    </rPh>
    <phoneticPr fontId="3"/>
  </si>
  <si>
    <t>１．流動資産</t>
    <rPh sb="2" eb="4">
      <t>リュウドウ</t>
    </rPh>
    <rPh sb="4" eb="6">
      <t>シサン</t>
    </rPh>
    <phoneticPr fontId="3"/>
  </si>
  <si>
    <t>現　金</t>
    <rPh sb="0" eb="1">
      <t>ウツツ</t>
    </rPh>
    <rPh sb="2" eb="3">
      <t>キン</t>
    </rPh>
    <phoneticPr fontId="3"/>
  </si>
  <si>
    <t>預　金</t>
    <rPh sb="0" eb="1">
      <t>アズカリ</t>
    </rPh>
    <rPh sb="2" eb="3">
      <t>カネ</t>
    </rPh>
    <phoneticPr fontId="3"/>
  </si>
  <si>
    <t>振替口座</t>
    <rPh sb="0" eb="2">
      <t>フリカエ</t>
    </rPh>
    <rPh sb="2" eb="4">
      <t>コウザ</t>
    </rPh>
    <phoneticPr fontId="3"/>
  </si>
  <si>
    <t>仮　払　金</t>
    <rPh sb="0" eb="1">
      <t>カリ</t>
    </rPh>
    <rPh sb="2" eb="3">
      <t>バライ</t>
    </rPh>
    <rPh sb="4" eb="5">
      <t>キン</t>
    </rPh>
    <phoneticPr fontId="3"/>
  </si>
  <si>
    <t>未　収　金</t>
    <rPh sb="0" eb="1">
      <t>ミ</t>
    </rPh>
    <rPh sb="2" eb="3">
      <t>オサム</t>
    </rPh>
    <rPh sb="4" eb="5">
      <t>カネ</t>
    </rPh>
    <phoneticPr fontId="3"/>
  </si>
  <si>
    <t>助成金等</t>
    <rPh sb="0" eb="3">
      <t>ジョセイキン</t>
    </rPh>
    <rPh sb="3" eb="4">
      <t>トウ</t>
    </rPh>
    <phoneticPr fontId="3"/>
  </si>
  <si>
    <t>２．固定資産</t>
    <rPh sb="2" eb="6">
      <t>コテイシサン</t>
    </rPh>
    <phoneticPr fontId="3"/>
  </si>
  <si>
    <t>什器備品</t>
    <phoneticPr fontId="3"/>
  </si>
  <si>
    <t>資 産 の 部 合 計</t>
    <phoneticPr fontId="3"/>
  </si>
  <si>
    <t>Ⅱ　負債の部</t>
    <rPh sb="2" eb="4">
      <t>フサイ</t>
    </rPh>
    <rPh sb="5" eb="6">
      <t>ブ</t>
    </rPh>
    <phoneticPr fontId="3"/>
  </si>
  <si>
    <t>１．流動負債</t>
    <rPh sb="2" eb="4">
      <t>リュウドウ</t>
    </rPh>
    <rPh sb="4" eb="6">
      <t>フサイ</t>
    </rPh>
    <phoneticPr fontId="3"/>
  </si>
  <si>
    <t>短期借入金</t>
    <rPh sb="0" eb="2">
      <t>タンキ</t>
    </rPh>
    <phoneticPr fontId="3"/>
  </si>
  <si>
    <t>未　払　金</t>
  </si>
  <si>
    <t>前　受　金</t>
    <rPh sb="4" eb="5">
      <t>キン</t>
    </rPh>
    <phoneticPr fontId="3"/>
  </si>
  <si>
    <t>仮　受　金</t>
    <rPh sb="0" eb="1">
      <t>カリ</t>
    </rPh>
    <rPh sb="2" eb="3">
      <t>ウケ</t>
    </rPh>
    <rPh sb="4" eb="5">
      <t>キン</t>
    </rPh>
    <phoneticPr fontId="3"/>
  </si>
  <si>
    <t>２．固定負債</t>
    <rPh sb="2" eb="4">
      <t>コテイ</t>
    </rPh>
    <rPh sb="4" eb="6">
      <t>フサイ</t>
    </rPh>
    <phoneticPr fontId="3"/>
  </si>
  <si>
    <t>長期借入金</t>
    <rPh sb="0" eb="2">
      <t>チョウキ</t>
    </rPh>
    <rPh sb="2" eb="4">
      <t>カリイレ</t>
    </rPh>
    <phoneticPr fontId="3"/>
  </si>
  <si>
    <t>負 債 の 部 合 計</t>
    <rPh sb="0" eb="1">
      <t>フ</t>
    </rPh>
    <rPh sb="2" eb="3">
      <t>サイ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</si>
  <si>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</si>
  <si>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正味財産</t>
    <rPh sb="0" eb="2">
      <t>ショウミ</t>
    </rPh>
    <rPh sb="2" eb="4">
      <t>ザイサン</t>
    </rPh>
    <phoneticPr fontId="3"/>
  </si>
  <si>
    <t>正味財産の部合計</t>
    <rPh sb="0" eb="1">
      <t>セイ</t>
    </rPh>
    <rPh sb="1" eb="2">
      <t>アジ</t>
    </rPh>
    <rPh sb="2" eb="3">
      <t>ザイ</t>
    </rPh>
    <rPh sb="3" eb="4">
      <t>サン</t>
    </rPh>
    <phoneticPr fontId="3"/>
  </si>
  <si>
    <t>負債及び正味財産の部合計</t>
    <rPh sb="0" eb="1">
      <t>フ</t>
    </rPh>
    <rPh sb="1" eb="2">
      <t>サイ</t>
    </rPh>
    <rPh sb="2" eb="3">
      <t>オヨ</t>
    </rPh>
    <rPh sb="4" eb="6">
      <t>ショウミ</t>
    </rPh>
    <rPh sb="6" eb="8">
      <t>ザイサン</t>
    </rPh>
    <phoneticPr fontId="3"/>
  </si>
  <si>
    <t>５－２．特定資産増減計算書</t>
    <rPh sb="4" eb="6">
      <t>トクテイ</t>
    </rPh>
    <rPh sb="6" eb="8">
      <t>シサン</t>
    </rPh>
    <rPh sb="8" eb="10">
      <t>ゾウゲン</t>
    </rPh>
    <rPh sb="10" eb="13">
      <t>ケイサンショ</t>
    </rPh>
    <phoneticPr fontId="3"/>
  </si>
  <si>
    <t>前期末残高</t>
    <rPh sb="0" eb="3">
      <t>ゼンキマツ</t>
    </rPh>
    <rPh sb="3" eb="5">
      <t>ザンダカ</t>
    </rPh>
    <phoneticPr fontId="3"/>
  </si>
  <si>
    <t>当期増減額</t>
    <rPh sb="0" eb="2">
      <t>トウキ</t>
    </rPh>
    <rPh sb="2" eb="5">
      <t>ゾウゲンガク</t>
    </rPh>
    <phoneticPr fontId="3"/>
  </si>
  <si>
    <t>当期末残高</t>
    <rPh sb="0" eb="3">
      <t>トウキマツ</t>
    </rPh>
    <rPh sb="3" eb="5">
      <t>ザンダカ</t>
    </rPh>
    <phoneticPr fontId="3"/>
  </si>
  <si>
    <t>　　会津信用金庫</t>
    <rPh sb="2" eb="4">
      <t>アイヅ</t>
    </rPh>
    <rPh sb="4" eb="6">
      <t>シンヨウ</t>
    </rPh>
    <rPh sb="6" eb="8">
      <t>キンコ</t>
    </rPh>
    <phoneticPr fontId="3"/>
  </si>
  <si>
    <t xml:space="preserve"> 定期</t>
    <rPh sb="1" eb="3">
      <t>テイキ</t>
    </rPh>
    <phoneticPr fontId="3"/>
  </si>
  <si>
    <t>　　ゆうちょ銀行</t>
    <rPh sb="6" eb="8">
      <t>ギンコウ</t>
    </rPh>
    <phoneticPr fontId="3"/>
  </si>
  <si>
    <t xml:space="preserve"> 定額</t>
    <rPh sb="1" eb="3">
      <t>テイガク</t>
    </rPh>
    <phoneticPr fontId="3"/>
  </si>
  <si>
    <t>合  計</t>
    <phoneticPr fontId="3"/>
  </si>
  <si>
    <t>－ 6 －</t>
    <phoneticPr fontId="3"/>
  </si>
  <si>
    <t>６．財産目録</t>
    <rPh sb="2" eb="4">
      <t>ザイサン</t>
    </rPh>
    <rPh sb="4" eb="6">
      <t>モクロク</t>
    </rPh>
    <phoneticPr fontId="3"/>
  </si>
  <si>
    <t>　　ゆうちょ銀行(漆）</t>
    <rPh sb="6" eb="8">
      <t>ギンコウ</t>
    </rPh>
    <rPh sb="9" eb="10">
      <t>ウルシ</t>
    </rPh>
    <phoneticPr fontId="3"/>
  </si>
  <si>
    <t>　　東邦銀行</t>
    <rPh sb="2" eb="4">
      <t>トウホウ</t>
    </rPh>
    <rPh sb="4" eb="6">
      <t>ギンコウ</t>
    </rPh>
    <phoneticPr fontId="3"/>
  </si>
  <si>
    <t>　　第四銀行</t>
    <rPh sb="2" eb="4">
      <t>ダイシ</t>
    </rPh>
    <rPh sb="4" eb="6">
      <t>ギンコウ</t>
    </rPh>
    <phoneticPr fontId="3"/>
  </si>
  <si>
    <t>　助成金・補助金</t>
    <rPh sb="1" eb="4">
      <t>ジョセイキン</t>
    </rPh>
    <rPh sb="5" eb="8">
      <t>ホジョキン</t>
    </rPh>
    <phoneticPr fontId="3"/>
  </si>
  <si>
    <t>特定資産</t>
    <rPh sb="0" eb="2">
      <t>トクテイ</t>
    </rPh>
    <rPh sb="2" eb="4">
      <t>シサン</t>
    </rPh>
    <phoneticPr fontId="3"/>
  </si>
  <si>
    <t>　桜の里親基金</t>
    <rPh sb="1" eb="2">
      <t>サクラ</t>
    </rPh>
    <rPh sb="3" eb="5">
      <t>サトオヤ</t>
    </rPh>
    <rPh sb="5" eb="7">
      <t>キキン</t>
    </rPh>
    <phoneticPr fontId="3"/>
  </si>
  <si>
    <t>　顕彰碑基金</t>
    <phoneticPr fontId="3"/>
  </si>
  <si>
    <t>未　払　金</t>
    <phoneticPr fontId="3"/>
  </si>
  <si>
    <t>前　受　金</t>
    <rPh sb="0" eb="1">
      <t>ゼン</t>
    </rPh>
    <rPh sb="2" eb="3">
      <t>ウケ</t>
    </rPh>
    <rPh sb="4" eb="5">
      <t>キン</t>
    </rPh>
    <phoneticPr fontId="3"/>
  </si>
  <si>
    <t>－ 7 －</t>
    <phoneticPr fontId="3"/>
  </si>
  <si>
    <t>７．監査報告</t>
    <rPh sb="2" eb="4">
      <t>カンサ</t>
    </rPh>
    <rPh sb="4" eb="6">
      <t>ホウコク</t>
    </rPh>
    <phoneticPr fontId="3"/>
  </si>
  <si>
    <t>　　令和２年度(令和２年４月1日から令和３年３月31日まで)における会計及び業務の監査</t>
    <rPh sb="2" eb="4">
      <t>レイワ</t>
    </rPh>
    <rPh sb="5" eb="7">
      <t>ネンド</t>
    </rPh>
    <rPh sb="6" eb="7">
      <t>ド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3" eb="24">
      <t>ガツ</t>
    </rPh>
    <rPh sb="26" eb="27">
      <t>ニチ</t>
    </rPh>
    <phoneticPr fontId="3"/>
  </si>
  <si>
    <t>　を実施しました。</t>
    <phoneticPr fontId="3"/>
  </si>
  <si>
    <t>　（１）監査の方法</t>
    <rPh sb="4" eb="6">
      <t>カンサ</t>
    </rPh>
    <rPh sb="7" eb="9">
      <t>ホウホウ</t>
    </rPh>
    <phoneticPr fontId="15"/>
  </si>
  <si>
    <t>　　　①　会計監査については、会計帳簿及び関係書類の閲覧等必要と思われる監査手続</t>
    <rPh sb="5" eb="7">
      <t>カイケイ</t>
    </rPh>
    <rPh sb="7" eb="9">
      <t>カンサ</t>
    </rPh>
    <rPh sb="15" eb="20">
      <t>カイケイチヨウボオヨ</t>
    </rPh>
    <rPh sb="21" eb="25">
      <t>カンケイショルイ</t>
    </rPh>
    <rPh sb="26" eb="28">
      <t>エツラン</t>
    </rPh>
    <rPh sb="28" eb="29">
      <t>トウ</t>
    </rPh>
    <rPh sb="29" eb="31">
      <t>ヒツヨウ</t>
    </rPh>
    <rPh sb="32" eb="33">
      <t>オモ</t>
    </rPh>
    <rPh sb="36" eb="38">
      <t>カンサ</t>
    </rPh>
    <rPh sb="38" eb="40">
      <t>テツヅ</t>
    </rPh>
    <phoneticPr fontId="15"/>
  </si>
  <si>
    <t>　　　　きを用いて、計算書類の適正さを検証しました。</t>
    <rPh sb="10" eb="12">
      <t>ケイサン</t>
    </rPh>
    <rPh sb="12" eb="14">
      <t>ショルイ</t>
    </rPh>
    <rPh sb="15" eb="17">
      <t>テキセイ</t>
    </rPh>
    <rPh sb="19" eb="21">
      <t>ケンショウ</t>
    </rPh>
    <phoneticPr fontId="15"/>
  </si>
  <si>
    <t>　　　②　業務監査については、理事会への出席及び関係書類の閲覧等必要と思われる監</t>
    <rPh sb="5" eb="7">
      <t>ギ</t>
    </rPh>
    <rPh sb="7" eb="9">
      <t>カンサ</t>
    </rPh>
    <rPh sb="15" eb="18">
      <t>リジカイ</t>
    </rPh>
    <rPh sb="20" eb="22">
      <t>シュッセキ</t>
    </rPh>
    <rPh sb="22" eb="23">
      <t>オヨ</t>
    </rPh>
    <rPh sb="24" eb="28">
      <t>カンケイショルイ</t>
    </rPh>
    <rPh sb="29" eb="31">
      <t>エツラン</t>
    </rPh>
    <rPh sb="31" eb="32">
      <t>トウ</t>
    </rPh>
    <rPh sb="32" eb="34">
      <t>ヒツヨウ</t>
    </rPh>
    <rPh sb="35" eb="36">
      <t>オモ</t>
    </rPh>
    <rPh sb="39" eb="40">
      <t>カン</t>
    </rPh>
    <phoneticPr fontId="15"/>
  </si>
  <si>
    <t>　　　　査手続きを用いて、業務執行の適正さを検証しました。</t>
    <rPh sb="13" eb="15">
      <t>ギョウム</t>
    </rPh>
    <rPh sb="15" eb="17">
      <t>シッコウ</t>
    </rPh>
    <rPh sb="18" eb="20">
      <t>テキセイ</t>
    </rPh>
    <rPh sb="22" eb="24">
      <t>ケンショウ</t>
    </rPh>
    <phoneticPr fontId="15"/>
  </si>
  <si>
    <t>　２．監査意見</t>
    <rPh sb="3" eb="5">
      <t>カンサ</t>
    </rPh>
    <rPh sb="5" eb="7">
      <t>イケン</t>
    </rPh>
    <phoneticPr fontId="15"/>
  </si>
  <si>
    <t>　（１）会計監査結果については、適正に会計処理されていると認めます。</t>
    <rPh sb="4" eb="6">
      <t>カイケイ</t>
    </rPh>
    <rPh sb="6" eb="8">
      <t>カンサ</t>
    </rPh>
    <rPh sb="8" eb="10">
      <t>ケッカ</t>
    </rPh>
    <rPh sb="16" eb="18">
      <t>テキセイ</t>
    </rPh>
    <rPh sb="19" eb="21">
      <t>カイケイ</t>
    </rPh>
    <rPh sb="21" eb="23">
      <t>ショリ</t>
    </rPh>
    <rPh sb="29" eb="30">
      <t>ミト</t>
    </rPh>
    <phoneticPr fontId="15"/>
  </si>
  <si>
    <t>　（２）業務監査結果については、適正に業務執行されていると認めます。</t>
    <rPh sb="4" eb="6">
      <t>ギ</t>
    </rPh>
    <rPh sb="6" eb="8">
      <t>カンサ</t>
    </rPh>
    <rPh sb="8" eb="10">
      <t>ケッカ</t>
    </rPh>
    <rPh sb="16" eb="18">
      <t>テキセイ</t>
    </rPh>
    <phoneticPr fontId="15"/>
  </si>
  <si>
    <t>令和３年４月30日　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3"/>
  </si>
  <si>
    <t>　理事長　佐藤　光信　様</t>
    <rPh sb="1" eb="4">
      <t>リジチョウ</t>
    </rPh>
    <rPh sb="5" eb="10">
      <t>サ</t>
    </rPh>
    <rPh sb="11" eb="12">
      <t>サマ</t>
    </rPh>
    <phoneticPr fontId="3"/>
  </si>
  <si>
    <t>特定非営利活動法人　はるなか</t>
    <rPh sb="0" eb="14">
      <t>トク</t>
    </rPh>
    <phoneticPr fontId="3"/>
  </si>
  <si>
    <t>監事　　歌川　健一</t>
    <rPh sb="0" eb="2">
      <t>カンジ</t>
    </rPh>
    <rPh sb="4" eb="6">
      <t>ウタガワ</t>
    </rPh>
    <rPh sb="7" eb="9">
      <t>ケンイチ</t>
    </rPh>
    <phoneticPr fontId="3"/>
  </si>
  <si>
    <t>監事　　風間　善文</t>
    <rPh sb="0" eb="2">
      <t>カンジ</t>
    </rPh>
    <rPh sb="4" eb="6">
      <t>カザマ</t>
    </rPh>
    <rPh sb="7" eb="9">
      <t>ヨシフミ</t>
    </rPh>
    <phoneticPr fontId="3"/>
  </si>
  <si>
    <t>－ 8 －</t>
    <phoneticPr fontId="3"/>
  </si>
  <si>
    <t>第２号議案　令和３年度事業計画及び収支予算</t>
    <rPh sb="6" eb="8">
      <t>レイワ</t>
    </rPh>
    <rPh sb="9" eb="11">
      <t>ネンド</t>
    </rPh>
    <rPh sb="15" eb="16">
      <t>オヨ</t>
    </rPh>
    <rPh sb="17" eb="19">
      <t>シュウシ</t>
    </rPh>
    <rPh sb="19" eb="21">
      <t>ヨサン</t>
    </rPh>
    <phoneticPr fontId="3"/>
  </si>
  <si>
    <t>(案)</t>
  </si>
  <si>
    <t>　Ⅰ．事業計画</t>
    <rPh sb="3" eb="5">
      <t>ジギョウ</t>
    </rPh>
    <rPh sb="5" eb="7">
      <t>ケイカク</t>
    </rPh>
    <phoneticPr fontId="3"/>
  </si>
  <si>
    <t>１．事業実施の方針</t>
    <rPh sb="2" eb="4">
      <t>ジギョウ</t>
    </rPh>
    <rPh sb="4" eb="6">
      <t>ジッシ</t>
    </rPh>
    <rPh sb="7" eb="9">
      <t>ホウシン</t>
    </rPh>
    <phoneticPr fontId="3"/>
  </si>
  <si>
    <t>　認定ＮＰＯ法人の認定を受けて、次の方針の下に活動を展開する。</t>
    <rPh sb="9" eb="11">
      <t>ニンテイ</t>
    </rPh>
    <rPh sb="12" eb="13">
      <t>ウ</t>
    </rPh>
    <rPh sb="16" eb="17">
      <t>ツギ</t>
    </rPh>
    <rPh sb="18" eb="20">
      <t>ホウシン</t>
    </rPh>
    <rPh sb="21" eb="22">
      <t>モト</t>
    </rPh>
    <rPh sb="23" eb="25">
      <t>カツドウ</t>
    </rPh>
    <rPh sb="26" eb="28">
      <t>テンカイ</t>
    </rPh>
    <phoneticPr fontId="3"/>
  </si>
  <si>
    <t>　　①　今までの活動と補助事業等の内容を踏まえ、各部会の活動を発展的に展開する</t>
    <rPh sb="4" eb="5">
      <t>イマ</t>
    </rPh>
    <rPh sb="8" eb="10">
      <t>カツドウ</t>
    </rPh>
    <rPh sb="15" eb="16">
      <t>トウ</t>
    </rPh>
    <rPh sb="20" eb="21">
      <t>フ</t>
    </rPh>
    <rPh sb="24" eb="26">
      <t>カクブ</t>
    </rPh>
    <phoneticPr fontId="3"/>
  </si>
  <si>
    <t>　　②　事務局と財政的基盤の強化を図り、積極的に広報活動を展開する</t>
    <rPh sb="4" eb="7">
      <t>ジムキョク</t>
    </rPh>
    <rPh sb="8" eb="11">
      <t>ザイセイテキ</t>
    </rPh>
    <rPh sb="11" eb="13">
      <t>キバン</t>
    </rPh>
    <rPh sb="14" eb="16">
      <t>キョウカ</t>
    </rPh>
    <rPh sb="17" eb="18">
      <t>ハカ</t>
    </rPh>
    <rPh sb="20" eb="23">
      <t>セッキョクテキ</t>
    </rPh>
    <rPh sb="24" eb="26">
      <t>コウホウ</t>
    </rPh>
    <rPh sb="26" eb="28">
      <t>カツドウ</t>
    </rPh>
    <rPh sb="29" eb="31">
      <t>テンカイ</t>
    </rPh>
    <phoneticPr fontId="3"/>
  </si>
  <si>
    <t>２．事業の実施に関する事項</t>
    <rPh sb="2" eb="4">
      <t>ジギョウ</t>
    </rPh>
    <rPh sb="5" eb="7">
      <t>ジッシ</t>
    </rPh>
    <rPh sb="8" eb="9">
      <t>カン</t>
    </rPh>
    <rPh sb="11" eb="13">
      <t>ジコウ</t>
    </rPh>
    <phoneticPr fontId="3"/>
  </si>
  <si>
    <t>（１）助成金等の申請</t>
    <rPh sb="3" eb="6">
      <t>ジョセイキン</t>
    </rPh>
    <rPh sb="6" eb="7">
      <t>トウ</t>
    </rPh>
    <rPh sb="8" eb="10">
      <t>シンセイ</t>
    </rPh>
    <phoneticPr fontId="3"/>
  </si>
  <si>
    <t>　　①　令和３年度森林山村交付金</t>
    <rPh sb="4" eb="6">
      <t>レイワ</t>
    </rPh>
    <rPh sb="9" eb="11">
      <t>シンリン</t>
    </rPh>
    <rPh sb="11" eb="13">
      <t>サンソン</t>
    </rPh>
    <rPh sb="13" eb="16">
      <t>コウフキン</t>
    </rPh>
    <phoneticPr fontId="3"/>
  </si>
  <si>
    <t>申請中　\2,113,000</t>
    <rPh sb="0" eb="2">
      <t>シンセイ</t>
    </rPh>
    <rPh sb="2" eb="3">
      <t>チュウ</t>
    </rPh>
    <phoneticPr fontId="3"/>
  </si>
  <si>
    <t>　　②　令和３年度森林ボランティア団体活動支援事業</t>
    <rPh sb="9" eb="11">
      <t>シンリン</t>
    </rPh>
    <rPh sb="17" eb="19">
      <t>ダンタイ</t>
    </rPh>
    <rPh sb="19" eb="21">
      <t>カツドウ</t>
    </rPh>
    <rPh sb="21" eb="23">
      <t>シエン</t>
    </rPh>
    <rPh sb="23" eb="25">
      <t>ジギョウ</t>
    </rPh>
    <phoneticPr fontId="3"/>
  </si>
  <si>
    <t>決定(4/28)　  \120,000</t>
    <rPh sb="0" eb="2">
      <t>ケッテイ</t>
    </rPh>
    <phoneticPr fontId="3"/>
  </si>
  <si>
    <t>　　③　令和３年度緑の募金</t>
    <rPh sb="9" eb="10">
      <t>ミドリ</t>
    </rPh>
    <rPh sb="11" eb="13">
      <t>ボキン</t>
    </rPh>
    <phoneticPr fontId="3"/>
  </si>
  <si>
    <t>申請中　\200,000</t>
    <rPh sb="0" eb="3">
      <t>シンセイチュウ</t>
    </rPh>
    <phoneticPr fontId="3"/>
  </si>
  <si>
    <t>　　④　令和３年フォレスト助成金</t>
    <rPh sb="7" eb="8">
      <t>トシ</t>
    </rPh>
    <rPh sb="13" eb="16">
      <t>ジョセイキン</t>
    </rPh>
    <phoneticPr fontId="3"/>
  </si>
  <si>
    <t>　　　　補助金・助成金情報により、適宜実施する</t>
    <rPh sb="4" eb="7">
      <t>ホジョキン</t>
    </rPh>
    <rPh sb="8" eb="11">
      <t>ジョセイキン</t>
    </rPh>
    <rPh sb="11" eb="13">
      <t>ジョウホウ</t>
    </rPh>
    <rPh sb="17" eb="19">
      <t>テキギ</t>
    </rPh>
    <rPh sb="19" eb="21">
      <t>ジッシ</t>
    </rPh>
    <phoneticPr fontId="3"/>
  </si>
  <si>
    <t>（２）事業別事業内容</t>
    <rPh sb="3" eb="5">
      <t>ジギョウ</t>
    </rPh>
    <rPh sb="5" eb="6">
      <t>ベツ</t>
    </rPh>
    <rPh sb="6" eb="8">
      <t>ジギョウ</t>
    </rPh>
    <rPh sb="8" eb="10">
      <t>ナイヨウ</t>
    </rPh>
    <phoneticPr fontId="3"/>
  </si>
  <si>
    <t>　　①　青木山の里山再生事業</t>
    <phoneticPr fontId="3"/>
  </si>
  <si>
    <t>　　　　森林ボランティア、緑の募金、森林山村交付金、フォレスト助成金等の補助金・助</t>
    <phoneticPr fontId="3"/>
  </si>
  <si>
    <t>　　　成金全額又は一部を活用して、次の活動を実施する。</t>
    <rPh sb="3" eb="5">
      <t>ナリキン</t>
    </rPh>
    <rPh sb="5" eb="7">
      <t>ゼンガク</t>
    </rPh>
    <rPh sb="7" eb="8">
      <t>マタ</t>
    </rPh>
    <rPh sb="9" eb="11">
      <t>イチブ</t>
    </rPh>
    <rPh sb="12" eb="14">
      <t>カツヨウ</t>
    </rPh>
    <rPh sb="17" eb="18">
      <t>ツギ</t>
    </rPh>
    <rPh sb="19" eb="21">
      <t>カツドウ</t>
    </rPh>
    <rPh sb="22" eb="24">
      <t>ジッシ</t>
    </rPh>
    <phoneticPr fontId="3"/>
  </si>
  <si>
    <t>森林整備(里山づくり、小田山三ヶ村共有地)</t>
    <rPh sb="11" eb="14">
      <t>オダヤマ</t>
    </rPh>
    <rPh sb="14" eb="17">
      <t>サンカソン</t>
    </rPh>
    <rPh sb="17" eb="20">
      <t>キョウユウチ</t>
    </rPh>
    <phoneticPr fontId="3"/>
  </si>
  <si>
    <t>森林ボランティア</t>
  </si>
  <si>
    <t>森林整備(里山づくり、小田山市民公園市有林)</t>
    <rPh sb="11" eb="14">
      <t>オダヤマ</t>
    </rPh>
    <rPh sb="14" eb="16">
      <t>シミン</t>
    </rPh>
    <rPh sb="16" eb="18">
      <t>コウエン</t>
    </rPh>
    <rPh sb="18" eb="21">
      <t>シユウリン</t>
    </rPh>
    <phoneticPr fontId="3"/>
  </si>
  <si>
    <t>森林山村交付金</t>
  </si>
  <si>
    <t>森林整備(里山づくり、青木山)</t>
    <rPh sb="11" eb="13">
      <t>アオキ</t>
    </rPh>
    <rPh sb="13" eb="14">
      <t>ヤマ</t>
    </rPh>
    <phoneticPr fontId="3"/>
  </si>
  <si>
    <t>緑の募金</t>
  </si>
  <si>
    <t>指導員養成講習(刈払機・チェーンソー)</t>
    <rPh sb="0" eb="3">
      <t>シドウイン</t>
    </rPh>
    <rPh sb="3" eb="5">
      <t>ヨウセイ</t>
    </rPh>
    <rPh sb="5" eb="7">
      <t>コウシュウ</t>
    </rPh>
    <rPh sb="8" eb="9">
      <t>カリ</t>
    </rPh>
    <rPh sb="9" eb="10">
      <t>ハラ</t>
    </rPh>
    <rPh sb="10" eb="11">
      <t>キ</t>
    </rPh>
    <phoneticPr fontId="3"/>
  </si>
  <si>
    <t>自然観察会(会津生物同好会との共催)</t>
    <rPh sb="0" eb="2">
      <t>シゼン</t>
    </rPh>
    <rPh sb="2" eb="4">
      <t>カンサツ</t>
    </rPh>
    <rPh sb="4" eb="5">
      <t>カイ</t>
    </rPh>
    <rPh sb="6" eb="13">
      <t>アイ</t>
    </rPh>
    <rPh sb="15" eb="17">
      <t>キョウサイ</t>
    </rPh>
    <phoneticPr fontId="3"/>
  </si>
  <si>
    <t>作業路点検(写真・報告書)</t>
    <rPh sb="0" eb="3">
      <t>サギョウロ</t>
    </rPh>
    <rPh sb="3" eb="5">
      <t>テンケン</t>
    </rPh>
    <phoneticPr fontId="3"/>
  </si>
  <si>
    <t>　　②　漆部会</t>
    <rPh sb="4" eb="5">
      <t>ウルシ</t>
    </rPh>
    <rPh sb="5" eb="7">
      <t>ブカイ</t>
    </rPh>
    <phoneticPr fontId="3"/>
  </si>
  <si>
    <t>植栽地整備－－－御山、田面、川前</t>
    <rPh sb="0" eb="3">
      <t>ショクサイチ</t>
    </rPh>
    <rPh sb="3" eb="5">
      <t>セイビ</t>
    </rPh>
    <rPh sb="8" eb="10">
      <t>オヤマ</t>
    </rPh>
    <rPh sb="11" eb="13">
      <t>タズラ</t>
    </rPh>
    <rPh sb="14" eb="16">
      <t>カワマエ</t>
    </rPh>
    <phoneticPr fontId="3"/>
  </si>
  <si>
    <t>　　　　　</t>
    <phoneticPr fontId="3"/>
  </si>
  <si>
    <t>漆掻き・新商品開発</t>
    <rPh sb="4" eb="7">
      <t>シンショウヒン</t>
    </rPh>
    <rPh sb="7" eb="9">
      <t>カイハツ</t>
    </rPh>
    <phoneticPr fontId="3"/>
  </si>
  <si>
    <t>漆普及事業</t>
  </si>
  <si>
    <r>
      <t>　　③　</t>
    </r>
    <r>
      <rPr>
        <sz val="11"/>
        <rFont val="ＨＧ正楷書体"/>
        <family val="1"/>
        <charset val="128"/>
      </rPr>
      <t>桜の里親事業</t>
    </r>
    <rPh sb="4" eb="5">
      <t>サクラ</t>
    </rPh>
    <rPh sb="6" eb="8">
      <t>サトオヤ</t>
    </rPh>
    <rPh sb="8" eb="10">
      <t>ジギョウ</t>
    </rPh>
    <phoneticPr fontId="3"/>
  </si>
  <si>
    <t>　　　　里親の新規受付は、青木山に限定、小田山の里親割り付け・プレート設置</t>
    <rPh sb="4" eb="6">
      <t>サトオヤ</t>
    </rPh>
    <rPh sb="7" eb="9">
      <t>シンキ</t>
    </rPh>
    <rPh sb="9" eb="11">
      <t>ウケツケ</t>
    </rPh>
    <rPh sb="13" eb="15">
      <t>アオキ</t>
    </rPh>
    <rPh sb="15" eb="16">
      <t>ヤマ</t>
    </rPh>
    <rPh sb="17" eb="19">
      <t>ゲンテイ</t>
    </rPh>
    <rPh sb="20" eb="23">
      <t>オダヤマ</t>
    </rPh>
    <rPh sb="24" eb="26">
      <t>サトオヤ</t>
    </rPh>
    <rPh sb="26" eb="27">
      <t>ワ</t>
    </rPh>
    <rPh sb="28" eb="29">
      <t>ツ</t>
    </rPh>
    <rPh sb="35" eb="37">
      <t>セッチ</t>
    </rPh>
    <phoneticPr fontId="3"/>
  </si>
  <si>
    <t>植樹(小田山・青木山)</t>
    <rPh sb="0" eb="2">
      <t>ショクジュ</t>
    </rPh>
    <rPh sb="3" eb="6">
      <t>オダヤマ</t>
    </rPh>
    <phoneticPr fontId="3"/>
  </si>
  <si>
    <t>名札設置(小田山・青木山)</t>
    <rPh sb="0" eb="2">
      <t>ナフダ</t>
    </rPh>
    <rPh sb="2" eb="4">
      <t>セッチ</t>
    </rPh>
    <phoneticPr fontId="3"/>
  </si>
  <si>
    <t>　　④　藍・棉・綿部会</t>
    <rPh sb="4" eb="5">
      <t>アイ</t>
    </rPh>
    <rPh sb="6" eb="7">
      <t>メン</t>
    </rPh>
    <rPh sb="8" eb="9">
      <t>ワタ</t>
    </rPh>
    <rPh sb="9" eb="11">
      <t>ブカイ</t>
    </rPh>
    <phoneticPr fontId="3"/>
  </si>
  <si>
    <t>綿普及事業</t>
    <rPh sb="0" eb="1">
      <t>ワタ</t>
    </rPh>
    <phoneticPr fontId="3"/>
  </si>
  <si>
    <t>　　⑤　桜部会</t>
    <rPh sb="4" eb="5">
      <t>サクラ</t>
    </rPh>
    <rPh sb="5" eb="7">
      <t>ブカイ</t>
    </rPh>
    <phoneticPr fontId="3"/>
  </si>
  <si>
    <t>桜普及事業</t>
    <rPh sb="0" eb="1">
      <t>サクラ</t>
    </rPh>
    <phoneticPr fontId="3"/>
  </si>
  <si>
    <t>　　⑥　自然環境部会</t>
    <rPh sb="4" eb="6">
      <t>シゼン</t>
    </rPh>
    <rPh sb="6" eb="8">
      <t>カンキョウ</t>
    </rPh>
    <rPh sb="8" eb="10">
      <t>ブカイ</t>
    </rPh>
    <phoneticPr fontId="3"/>
  </si>
  <si>
    <t>　　　　自然観察会、東北自然保護の集い等関連団体との交流</t>
    <rPh sb="4" eb="6">
      <t>シゼン</t>
    </rPh>
    <rPh sb="6" eb="9">
      <t>カンサツカイ</t>
    </rPh>
    <rPh sb="10" eb="12">
      <t>トウホク</t>
    </rPh>
    <rPh sb="12" eb="14">
      <t>シゼン</t>
    </rPh>
    <rPh sb="14" eb="16">
      <t>ホゴ</t>
    </rPh>
    <rPh sb="17" eb="18">
      <t>ツド</t>
    </rPh>
    <rPh sb="19" eb="20">
      <t>ナド</t>
    </rPh>
    <rPh sb="20" eb="22">
      <t>カンレン</t>
    </rPh>
    <rPh sb="22" eb="24">
      <t>ダンタイ</t>
    </rPh>
    <rPh sb="26" eb="28">
      <t>コウリュウ</t>
    </rPh>
    <phoneticPr fontId="3"/>
  </si>
  <si>
    <t>自然観察会　5/6,17,27、6/2,14、7/5,15,31、8/30、9/6,15,27</t>
    <rPh sb="0" eb="2">
      <t>シゼン</t>
    </rPh>
    <rPh sb="2" eb="4">
      <t>カンサツ</t>
    </rPh>
    <rPh sb="4" eb="5">
      <t>カイ</t>
    </rPh>
    <phoneticPr fontId="3"/>
  </si>
  <si>
    <t>東北自然保護の集いへの参加</t>
    <rPh sb="0" eb="6">
      <t>トウホクシゼンホゴ</t>
    </rPh>
    <rPh sb="7" eb="8">
      <t>ツド</t>
    </rPh>
    <rPh sb="11" eb="13">
      <t>サンカ</t>
    </rPh>
    <phoneticPr fontId="3"/>
  </si>
  <si>
    <t>- 9 -</t>
    <phoneticPr fontId="3"/>
  </si>
  <si>
    <t>　　⑦　地域活性化部会</t>
    <rPh sb="4" eb="6">
      <t>チイキ</t>
    </rPh>
    <rPh sb="6" eb="9">
      <t>カッセイカ</t>
    </rPh>
    <rPh sb="9" eb="11">
      <t>ブカイ</t>
    </rPh>
    <phoneticPr fontId="3"/>
  </si>
  <si>
    <t>はるなか墓前整備事業</t>
    <phoneticPr fontId="3"/>
  </si>
  <si>
    <t>移住者受入・農業支援</t>
    <rPh sb="0" eb="3">
      <t>イジュウシャ</t>
    </rPh>
    <rPh sb="3" eb="5">
      <t>ウケイレ</t>
    </rPh>
    <rPh sb="6" eb="8">
      <t>ノウギョウ</t>
    </rPh>
    <rPh sb="8" eb="10">
      <t>シエン</t>
    </rPh>
    <phoneticPr fontId="3"/>
  </si>
  <si>
    <t>　　⑧　はるなか記念事業等</t>
    <rPh sb="8" eb="10">
      <t>キネン</t>
    </rPh>
    <rPh sb="10" eb="12">
      <t>ジギョウ</t>
    </rPh>
    <rPh sb="12" eb="13">
      <t>トウ</t>
    </rPh>
    <phoneticPr fontId="3"/>
  </si>
  <si>
    <t>墓前祭　　9／26(土)</t>
    <rPh sb="0" eb="3">
      <t>ボゼンサイ</t>
    </rPh>
    <rPh sb="10" eb="11">
      <t>ド</t>
    </rPh>
    <phoneticPr fontId="3"/>
  </si>
  <si>
    <t>総会　　　5／15(土)</t>
    <rPh sb="0" eb="2">
      <t>ソウカイ</t>
    </rPh>
    <rPh sb="10" eb="11">
      <t>ド</t>
    </rPh>
    <phoneticPr fontId="3"/>
  </si>
  <si>
    <t>理事会　　変動あり</t>
    <rPh sb="0" eb="3">
      <t>リジカイ</t>
    </rPh>
    <rPh sb="5" eb="7">
      <t>ヘンドウ</t>
    </rPh>
    <phoneticPr fontId="3"/>
  </si>
  <si>
    <t>暑気払い　8／7(土)</t>
    <rPh sb="0" eb="3">
      <t>ショキバラ</t>
    </rPh>
    <rPh sb="9" eb="10">
      <t>ド</t>
    </rPh>
    <phoneticPr fontId="3"/>
  </si>
  <si>
    <t>望年会　　12／11(土)</t>
    <rPh sb="0" eb="1">
      <t>ボウ</t>
    </rPh>
    <rPh sb="1" eb="3">
      <t>ネンカイ</t>
    </rPh>
    <rPh sb="11" eb="12">
      <t>ド</t>
    </rPh>
    <phoneticPr fontId="3"/>
  </si>
  <si>
    <t>　　⑨　はるなか墓前整備事業</t>
    <rPh sb="8" eb="10">
      <t>ボゼン</t>
    </rPh>
    <rPh sb="10" eb="12">
      <t>セイビ</t>
    </rPh>
    <rPh sb="12" eb="14">
      <t>ジギョウ</t>
    </rPh>
    <phoneticPr fontId="3"/>
  </si>
  <si>
    <t>　　　　今回の認定ＮＰＯ法人の認定を受けて、小田山のはるなか墓前の整備を行う</t>
    <rPh sb="4" eb="6">
      <t>コンカイ</t>
    </rPh>
    <rPh sb="7" eb="14">
      <t>ニンテイnpoホウジン</t>
    </rPh>
    <rPh sb="15" eb="17">
      <t>ニンテイ</t>
    </rPh>
    <rPh sb="18" eb="19">
      <t>ウ</t>
    </rPh>
    <rPh sb="22" eb="25">
      <t>オダヤマ</t>
    </rPh>
    <rPh sb="30" eb="32">
      <t>ボゼン</t>
    </rPh>
    <rPh sb="33" eb="35">
      <t>セイビ</t>
    </rPh>
    <rPh sb="36" eb="37">
      <t>オコナ</t>
    </rPh>
    <phoneticPr fontId="3"/>
  </si>
  <si>
    <t>　　　　このため、目標額３００万円募金活動を行う</t>
    <phoneticPr fontId="3"/>
  </si>
  <si>
    <t>　　　　※　この募金は、税制上の優遇措置の適用を受けることができる</t>
    <rPh sb="8" eb="10">
      <t>ボキン</t>
    </rPh>
    <phoneticPr fontId="3"/>
  </si>
  <si>
    <t>- 10 -</t>
    <phoneticPr fontId="3"/>
  </si>
  <si>
    <t>－ 11 －</t>
    <phoneticPr fontId="3"/>
  </si>
  <si>
    <t>（３）令和３年度　年間行事予定表　　「ＮＰＯ法人はるなか」</t>
    <rPh sb="3" eb="5">
      <t>レイワ</t>
    </rPh>
    <rPh sb="6" eb="8">
      <t>ネンド</t>
    </rPh>
    <rPh sb="9" eb="11">
      <t>ネンカン</t>
    </rPh>
    <rPh sb="11" eb="13">
      <t>ギョウジ</t>
    </rPh>
    <rPh sb="13" eb="16">
      <t>ヨテイヒョウ</t>
    </rPh>
    <phoneticPr fontId="3"/>
  </si>
  <si>
    <t>区分＼内容＼月</t>
    <rPh sb="0" eb="2">
      <t>クブン</t>
    </rPh>
    <rPh sb="3" eb="5">
      <t>ナイヨウ</t>
    </rPh>
    <rPh sb="6" eb="7">
      <t>ツキ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</si>
  <si>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</si>
  <si>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</si>
  <si>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</si>
  <si>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</si>
  <si>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</si>
  <si>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</si>
  <si>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r>
      <t>1</t>
    </r>
    <r>
      <rPr>
        <sz val="11"/>
        <rFont val="ＨＧ正楷書体"/>
        <family val="1"/>
        <charset val="128"/>
      </rPr>
      <t>0</t>
    </r>
    <r>
      <rPr>
        <sz val="11"/>
        <rFont val="ＨＧ正楷書体"/>
        <family val="1"/>
        <charset val="128"/>
      </rPr>
      <t>月</t>
    </r>
    <rPh sb="2" eb="3">
      <t>ガツ</t>
    </rPh>
    <phoneticPr fontId="3"/>
  </si>
  <si>
    <r>
      <t>1</t>
    </r>
    <r>
      <rPr>
        <sz val="11"/>
        <rFont val="ＨＧ正楷書体"/>
        <family val="1"/>
        <charset val="128"/>
      </rPr>
      <t>1</t>
    </r>
    <r>
      <rPr>
        <sz val="11"/>
        <rFont val="ＨＧ正楷書体"/>
        <family val="1"/>
        <charset val="128"/>
      </rPr>
      <t>月</t>
    </r>
    <rPh sb="2" eb="3">
      <t>ガツ</t>
    </rPh>
    <phoneticPr fontId="3"/>
  </si>
  <si>
    <r>
      <t>1</t>
    </r>
    <r>
      <rPr>
        <sz val="11"/>
        <rFont val="ＨＧ正楷書体"/>
        <family val="1"/>
        <charset val="128"/>
      </rPr>
      <t>2</t>
    </r>
    <r>
      <rPr>
        <sz val="11"/>
        <rFont val="ＨＧ正楷書体"/>
        <family val="1"/>
        <charset val="128"/>
      </rPr>
      <t>月</t>
    </r>
    <rPh sb="2" eb="3">
      <t>ガツ</t>
    </rPh>
    <phoneticPr fontId="3"/>
  </si>
  <si>
    <r>
      <t>１</t>
    </r>
    <r>
      <rPr>
        <sz val="11"/>
        <rFont val="ＨＧ正楷書体"/>
        <family val="1"/>
        <charset val="128"/>
      </rPr>
      <t>月</t>
    </r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</si>
  <si>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</si>
  <si>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</si>
  <si>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共通</t>
    <rPh sb="0" eb="2">
      <t>キョウツウ</t>
    </rPh>
    <phoneticPr fontId="3"/>
  </si>
  <si>
    <t>総会、暑気払い、望年会</t>
    <rPh sb="0" eb="2">
      <t>ソウカイ</t>
    </rPh>
    <rPh sb="3" eb="5">
      <t>ショキ</t>
    </rPh>
    <rPh sb="5" eb="6">
      <t>バラ</t>
    </rPh>
    <rPh sb="8" eb="9">
      <t>ノゾミ</t>
    </rPh>
    <rPh sb="9" eb="11">
      <t>ネンカイ</t>
    </rPh>
    <phoneticPr fontId="3"/>
  </si>
  <si>
    <t>15(土)</t>
    <rPh sb="3" eb="4">
      <t>ツチ</t>
    </rPh>
    <phoneticPr fontId="3"/>
  </si>
  <si>
    <t>総会</t>
    <rPh sb="0" eb="2">
      <t>ソウカイ</t>
    </rPh>
    <phoneticPr fontId="3"/>
  </si>
  <si>
    <t>７(土)</t>
    <rPh sb="2" eb="3">
      <t>ド</t>
    </rPh>
    <phoneticPr fontId="3"/>
  </si>
  <si>
    <t>暑気払い</t>
    <rPh sb="0" eb="3">
      <t>ショキバラ</t>
    </rPh>
    <phoneticPr fontId="3"/>
  </si>
  <si>
    <t>11(土)</t>
    <rPh sb="3" eb="4">
      <t>ツチ</t>
    </rPh>
    <phoneticPr fontId="3"/>
  </si>
  <si>
    <t>望年会</t>
    <rPh sb="0" eb="1">
      <t>ボウ</t>
    </rPh>
    <rPh sb="1" eb="3">
      <t>ネンカイ</t>
    </rPh>
    <phoneticPr fontId="3"/>
  </si>
  <si>
    <t>理事会</t>
    <rPh sb="0" eb="3">
      <t>リジカイ</t>
    </rPh>
    <phoneticPr fontId="3"/>
  </si>
  <si>
    <t>22(木)</t>
    <rPh sb="3" eb="4">
      <t>モク</t>
    </rPh>
    <phoneticPr fontId="3"/>
  </si>
  <si>
    <t>７(金)</t>
    <rPh sb="2" eb="3">
      <t>キン</t>
    </rPh>
    <phoneticPr fontId="3"/>
  </si>
  <si>
    <t>20(土)</t>
    <rPh sb="3" eb="4">
      <t>ド</t>
    </rPh>
    <phoneticPr fontId="3"/>
  </si>
  <si>
    <t>26(金)</t>
    <rPh sb="3" eb="4">
      <t>キン</t>
    </rPh>
    <phoneticPr fontId="3"/>
  </si>
  <si>
    <t>はるなか記念事業</t>
    <rPh sb="4" eb="6">
      <t>キネン</t>
    </rPh>
    <rPh sb="6" eb="8">
      <t>ジギョウ</t>
    </rPh>
    <phoneticPr fontId="3"/>
  </si>
  <si>
    <t>26(日)</t>
    <rPh sb="3" eb="4">
      <t>ニチ</t>
    </rPh>
    <phoneticPr fontId="3"/>
  </si>
  <si>
    <t>里山・桜</t>
    <rPh sb="0" eb="2">
      <t>サトヤマ</t>
    </rPh>
    <rPh sb="3" eb="4">
      <t>サクラ</t>
    </rPh>
    <phoneticPr fontId="3"/>
  </si>
  <si>
    <t>作業路点検</t>
    <rPh sb="0" eb="3">
      <t>サギョウロ</t>
    </rPh>
    <rPh sb="3" eb="5">
      <t>テンケン</t>
    </rPh>
    <phoneticPr fontId="3"/>
  </si>
  <si>
    <t>20(木)</t>
    <rPh sb="3" eb="4">
      <t>モク</t>
    </rPh>
    <phoneticPr fontId="3"/>
  </si>
  <si>
    <t>24(木)</t>
    <phoneticPr fontId="3"/>
  </si>
  <si>
    <t>22(木)</t>
    <phoneticPr fontId="3"/>
  </si>
  <si>
    <t>26(木)</t>
    <rPh sb="3" eb="4">
      <t>モク</t>
    </rPh>
    <phoneticPr fontId="3"/>
  </si>
  <si>
    <t>12(土)</t>
    <rPh sb="3" eb="4">
      <t>ツチ</t>
    </rPh>
    <phoneticPr fontId="3"/>
  </si>
  <si>
    <t>23(土)</t>
    <phoneticPr fontId="3"/>
  </si>
  <si>
    <t>植樹・　維持管理</t>
    <phoneticPr fontId="3"/>
  </si>
  <si>
    <t>小田山公園</t>
    <rPh sb="0" eb="3">
      <t>オダヤマ</t>
    </rPh>
    <rPh sb="3" eb="5">
      <t>コウエン</t>
    </rPh>
    <phoneticPr fontId="3"/>
  </si>
  <si>
    <t>3(木)･24(木)</t>
    <rPh sb="2" eb="3">
      <t>モク</t>
    </rPh>
    <phoneticPr fontId="3"/>
  </si>
  <si>
    <t>17(土)</t>
    <rPh sb="3" eb="4">
      <t>ド</t>
    </rPh>
    <phoneticPr fontId="3"/>
  </si>
  <si>
    <t>21(土)</t>
    <rPh sb="3" eb="4">
      <t>ツチ</t>
    </rPh>
    <phoneticPr fontId="3"/>
  </si>
  <si>
    <t>11(土)･25(土)</t>
    <rPh sb="3" eb="4">
      <t>ツチ</t>
    </rPh>
    <phoneticPr fontId="3"/>
  </si>
  <si>
    <t>16(土)</t>
    <rPh sb="3" eb="4">
      <t>ド</t>
    </rPh>
    <phoneticPr fontId="3"/>
  </si>
  <si>
    <t>4(木)･25(木)</t>
    <rPh sb="2" eb="3">
      <t>モク</t>
    </rPh>
    <phoneticPr fontId="3"/>
  </si>
  <si>
    <t>18(土)</t>
    <rPh sb="3" eb="4">
      <t>ド</t>
    </rPh>
    <phoneticPr fontId="3"/>
  </si>
  <si>
    <t xml:space="preserve"> 小田山三ヶ村</t>
    <rPh sb="1" eb="4">
      <t>オダヤマ</t>
    </rPh>
    <rPh sb="4" eb="5">
      <t>サン</t>
    </rPh>
    <rPh sb="6" eb="7">
      <t>ソン</t>
    </rPh>
    <phoneticPr fontId="3"/>
  </si>
  <si>
    <t>12(土)</t>
    <rPh sb="3" eb="4">
      <t>ド</t>
    </rPh>
    <phoneticPr fontId="3"/>
  </si>
  <si>
    <t>1(木)･22(木)</t>
    <rPh sb="2" eb="3">
      <t>モク</t>
    </rPh>
    <phoneticPr fontId="3"/>
  </si>
  <si>
    <t>2(土)･23(土)</t>
    <rPh sb="2" eb="3">
      <t>ツチ</t>
    </rPh>
    <rPh sb="8" eb="9">
      <t>ツチ</t>
    </rPh>
    <phoneticPr fontId="3"/>
  </si>
  <si>
    <t>13(土)</t>
    <rPh sb="3" eb="4">
      <t>ド</t>
    </rPh>
    <phoneticPr fontId="3"/>
  </si>
  <si>
    <t>2(木)</t>
    <rPh sb="2" eb="3">
      <t>モク</t>
    </rPh>
    <phoneticPr fontId="3"/>
  </si>
  <si>
    <t>青木山</t>
    <rPh sb="0" eb="2">
      <t>アオキ</t>
    </rPh>
    <rPh sb="2" eb="3">
      <t>ヤマ</t>
    </rPh>
    <phoneticPr fontId="3"/>
  </si>
  <si>
    <t>29(土)</t>
    <rPh sb="3" eb="4">
      <t>ツチ</t>
    </rPh>
    <phoneticPr fontId="3"/>
  </si>
  <si>
    <t>19(土)</t>
    <rPh sb="3" eb="4">
      <t>ツチ</t>
    </rPh>
    <phoneticPr fontId="3"/>
  </si>
  <si>
    <t>10(土)</t>
    <rPh sb="3" eb="4">
      <t>ド</t>
    </rPh>
    <phoneticPr fontId="3"/>
  </si>
  <si>
    <t>5(木)</t>
    <rPh sb="2" eb="3">
      <t>モク</t>
    </rPh>
    <phoneticPr fontId="3"/>
  </si>
  <si>
    <t>2(木)･23(木)</t>
    <rPh sb="2" eb="3">
      <t>モク</t>
    </rPh>
    <rPh sb="8" eb="9">
      <t>モク</t>
    </rPh>
    <phoneticPr fontId="3"/>
  </si>
  <si>
    <t>28(木)</t>
    <rPh sb="3" eb="4">
      <t>モク</t>
    </rPh>
    <phoneticPr fontId="3"/>
  </si>
  <si>
    <t>11(土)</t>
    <rPh sb="3" eb="4">
      <t>ド</t>
    </rPh>
    <phoneticPr fontId="3"/>
  </si>
  <si>
    <t>指導員養成講習</t>
    <rPh sb="0" eb="3">
      <t>シドウイン</t>
    </rPh>
    <rPh sb="3" eb="5">
      <t>ヨウセイ</t>
    </rPh>
    <rPh sb="5" eb="7">
      <t>コウシュウ</t>
    </rPh>
    <phoneticPr fontId="3"/>
  </si>
  <si>
    <t>　草刈機、チェーンソーは適宜</t>
    <rPh sb="1" eb="4">
      <t>クサカリキ</t>
    </rPh>
    <rPh sb="12" eb="14">
      <t>テキギ</t>
    </rPh>
    <phoneticPr fontId="3"/>
  </si>
  <si>
    <t>自然観察会</t>
    <rPh sb="0" eb="2">
      <t>シゼン</t>
    </rPh>
    <phoneticPr fontId="3"/>
  </si>
  <si>
    <t>15(木)</t>
  </si>
  <si>
    <t>27(月)</t>
    <phoneticPr fontId="3"/>
  </si>
  <si>
    <t>吾妻山(福島市)</t>
  </si>
  <si>
    <t>高清水自然公園(南郷)</t>
  </si>
  <si>
    <t>漆</t>
    <rPh sb="0" eb="1">
      <t>ウルシ</t>
    </rPh>
    <phoneticPr fontId="3"/>
  </si>
  <si>
    <t>部会</t>
    <rPh sb="0" eb="2">
      <t>ブカイ</t>
    </rPh>
    <phoneticPr fontId="3"/>
  </si>
  <si>
    <t>隔月に１回・臨時部会はその都度開催</t>
    <rPh sb="0" eb="2">
      <t>カクツキ</t>
    </rPh>
    <rPh sb="4" eb="5">
      <t>カイ</t>
    </rPh>
    <rPh sb="6" eb="8">
      <t>リンジ</t>
    </rPh>
    <rPh sb="8" eb="10">
      <t>ブカイ</t>
    </rPh>
    <rPh sb="13" eb="15">
      <t>ツド</t>
    </rPh>
    <rPh sb="15" eb="17">
      <t>カイサイ</t>
    </rPh>
    <phoneticPr fontId="3"/>
  </si>
  <si>
    <t>御山</t>
    <rPh sb="0" eb="2">
      <t>オヤマ</t>
    </rPh>
    <phoneticPr fontId="3"/>
  </si>
  <si>
    <t>田面</t>
    <rPh sb="0" eb="2">
      <t>タズラ</t>
    </rPh>
    <phoneticPr fontId="3"/>
  </si>
  <si>
    <t>川前</t>
    <rPh sb="0" eb="2">
      <t>カワマエ</t>
    </rPh>
    <phoneticPr fontId="3"/>
  </si>
  <si>
    <t>漆の普及事業</t>
    <rPh sb="0" eb="1">
      <t>ウルシ</t>
    </rPh>
    <rPh sb="2" eb="4">
      <t>フキュウ</t>
    </rPh>
    <rPh sb="4" eb="6">
      <t>ジギョウ</t>
    </rPh>
    <phoneticPr fontId="3"/>
  </si>
  <si>
    <t>通　　　年</t>
    <rPh sb="0" eb="1">
      <t>ツウ</t>
    </rPh>
    <rPh sb="4" eb="5">
      <t>トシ</t>
    </rPh>
    <phoneticPr fontId="3"/>
  </si>
  <si>
    <t>綿</t>
    <phoneticPr fontId="3"/>
  </si>
  <si>
    <t>綿の普及事業</t>
    <rPh sb="0" eb="1">
      <t>ワタ</t>
    </rPh>
    <rPh sb="2" eb="4">
      <t>フキュウ</t>
    </rPh>
    <rPh sb="4" eb="6">
      <t>ジギョウ</t>
    </rPh>
    <phoneticPr fontId="3"/>
  </si>
  <si>
    <t>自然</t>
    <phoneticPr fontId="3"/>
  </si>
  <si>
    <t>環境</t>
  </si>
  <si>
    <t>観察会等</t>
    <rPh sb="3" eb="4">
      <t>トウ</t>
    </rPh>
    <phoneticPr fontId="3"/>
  </si>
  <si>
    <t>6(木)</t>
    <rPh sb="2" eb="3">
      <t>モク</t>
    </rPh>
    <phoneticPr fontId="3"/>
  </si>
  <si>
    <t>2(水)</t>
    <rPh sb="2" eb="3">
      <t>スイ</t>
    </rPh>
    <phoneticPr fontId="3"/>
  </si>
  <si>
    <t>15(木)</t>
    <rPh sb="3" eb="4">
      <t>モク</t>
    </rPh>
    <phoneticPr fontId="3"/>
  </si>
  <si>
    <t>30(月)</t>
    <rPh sb="3" eb="4">
      <t>ゲツ</t>
    </rPh>
    <phoneticPr fontId="3"/>
  </si>
  <si>
    <t>6(月)</t>
    <rPh sb="2" eb="3">
      <t>ツキ</t>
    </rPh>
    <phoneticPr fontId="3"/>
  </si>
  <si>
    <t>大仏山(喜多方市)</t>
    <rPh sb="0" eb="2">
      <t>ダイブツ</t>
    </rPh>
    <rPh sb="2" eb="3">
      <t>ヤマ</t>
    </rPh>
    <rPh sb="4" eb="7">
      <t>キタカタ</t>
    </rPh>
    <rPh sb="7" eb="8">
      <t>シ</t>
    </rPh>
    <phoneticPr fontId="3"/>
  </si>
  <si>
    <t>大倉山・菅名岳(新潟県)</t>
    <rPh sb="0" eb="3">
      <t>オオクラヤマ</t>
    </rPh>
    <rPh sb="4" eb="5">
      <t>スガ</t>
    </rPh>
    <rPh sb="5" eb="6">
      <t>ナ</t>
    </rPh>
    <rPh sb="6" eb="7">
      <t>ダケ</t>
    </rPh>
    <rPh sb="8" eb="11">
      <t>ニイガタケン</t>
    </rPh>
    <phoneticPr fontId="3"/>
  </si>
  <si>
    <t>吾妻山(福島市)</t>
    <rPh sb="0" eb="3">
      <t>アズマヤマ</t>
    </rPh>
    <rPh sb="4" eb="7">
      <t>フクシマシ</t>
    </rPh>
    <phoneticPr fontId="3"/>
  </si>
  <si>
    <t>舟鼻峠(下郷町)</t>
    <rPh sb="0" eb="1">
      <t>フナ</t>
    </rPh>
    <rPh sb="1" eb="2">
      <t>ハナ</t>
    </rPh>
    <rPh sb="2" eb="3">
      <t>トウゲ</t>
    </rPh>
    <rPh sb="4" eb="7">
      <t>シモゴウマチ</t>
    </rPh>
    <phoneticPr fontId="3"/>
  </si>
  <si>
    <t>黒森山(熱塩加納)</t>
    <rPh sb="0" eb="3">
      <t>クロモリヤマ</t>
    </rPh>
    <rPh sb="4" eb="8">
      <t>アツシオカノウ</t>
    </rPh>
    <phoneticPr fontId="3"/>
  </si>
  <si>
    <t>17(水)</t>
    <rPh sb="3" eb="4">
      <t>スイ</t>
    </rPh>
    <phoneticPr fontId="3"/>
  </si>
  <si>
    <t>14(月)</t>
    <rPh sb="3" eb="4">
      <t>ツキ</t>
    </rPh>
    <phoneticPr fontId="3"/>
  </si>
  <si>
    <t>31(土)</t>
    <rPh sb="3" eb="4">
      <t>ツチ</t>
    </rPh>
    <phoneticPr fontId="3"/>
  </si>
  <si>
    <t>15(水)</t>
    <rPh sb="3" eb="4">
      <t>スイ</t>
    </rPh>
    <phoneticPr fontId="3"/>
  </si>
  <si>
    <t>大滝根山(滝根町)</t>
    <phoneticPr fontId="3"/>
  </si>
  <si>
    <t>鶏峠(湖南町)</t>
    <rPh sb="0" eb="1">
      <t>ニワトリ</t>
    </rPh>
    <rPh sb="1" eb="2">
      <t>トウゲ</t>
    </rPh>
    <rPh sb="3" eb="6">
      <t>コナンマチ</t>
    </rPh>
    <phoneticPr fontId="3"/>
  </si>
  <si>
    <t>御薬園清掃</t>
    <rPh sb="0" eb="3">
      <t>オヤクエン</t>
    </rPh>
    <rPh sb="3" eb="5">
      <t>セイソウ</t>
    </rPh>
    <phoneticPr fontId="3"/>
  </si>
  <si>
    <t>田子薬師堂(新鶴)</t>
    <rPh sb="0" eb="2">
      <t>タゴ</t>
    </rPh>
    <rPh sb="2" eb="5">
      <t>ヤクシドウ</t>
    </rPh>
    <rPh sb="6" eb="8">
      <t>ニイツル</t>
    </rPh>
    <phoneticPr fontId="3"/>
  </si>
  <si>
    <t>27(木)</t>
    <phoneticPr fontId="3"/>
  </si>
  <si>
    <t>滝沢川(金山町)</t>
    <phoneticPr fontId="3"/>
  </si>
  <si>
    <t>5(月)</t>
  </si>
  <si>
    <t>赤井谷地下刈り</t>
    <rPh sb="0" eb="2">
      <t>アカイ</t>
    </rPh>
    <rPh sb="2" eb="4">
      <t>ヤジ</t>
    </rPh>
    <rPh sb="4" eb="6">
      <t>シタガ</t>
    </rPh>
    <phoneticPr fontId="3"/>
  </si>
  <si>
    <t>27(月)</t>
    <rPh sb="3" eb="4">
      <t>ツキ</t>
    </rPh>
    <phoneticPr fontId="3"/>
  </si>
  <si>
    <t>高清水自然公園(南郷)</t>
    <rPh sb="0" eb="3">
      <t>タカシミズ</t>
    </rPh>
    <rPh sb="3" eb="5">
      <t>シゼン</t>
    </rPh>
    <rPh sb="5" eb="7">
      <t>コウエン</t>
    </rPh>
    <rPh sb="8" eb="10">
      <t>ナンゴウ</t>
    </rPh>
    <phoneticPr fontId="3"/>
  </si>
  <si>
    <t>地　域</t>
    <rPh sb="0" eb="1">
      <t>チ</t>
    </rPh>
    <rPh sb="2" eb="3">
      <t>イキ</t>
    </rPh>
    <phoneticPr fontId="3"/>
  </si>
  <si>
    <t>活性化</t>
    <rPh sb="0" eb="3">
      <t>カッセイカ</t>
    </rPh>
    <phoneticPr fontId="3"/>
  </si>
  <si>
    <t>募金開始</t>
    <rPh sb="0" eb="2">
      <t>ボキン</t>
    </rPh>
    <rPh sb="2" eb="4">
      <t>カイシ</t>
    </rPh>
    <phoneticPr fontId="3"/>
  </si>
  <si>
    <t>工事着手</t>
    <rPh sb="0" eb="2">
      <t>コウジ</t>
    </rPh>
    <rPh sb="2" eb="4">
      <t>チャクシュ</t>
    </rPh>
    <phoneticPr fontId="3"/>
  </si>
  <si>
    <t>工事完成</t>
    <rPh sb="0" eb="2">
      <t>コウジ</t>
    </rPh>
    <rPh sb="2" eb="4">
      <t>カンセイ</t>
    </rPh>
    <phoneticPr fontId="3"/>
  </si>
  <si>
    <t>　Ⅱ　令和３年度収支予算</t>
    <rPh sb="3" eb="5">
      <t>レイワ</t>
    </rPh>
    <rPh sb="6" eb="7">
      <t>ネン</t>
    </rPh>
    <phoneticPr fontId="3"/>
  </si>
  <si>
    <t>１．一般会計</t>
    <rPh sb="2" eb="4">
      <t>イッパン</t>
    </rPh>
    <rPh sb="4" eb="6">
      <t>カイケイ</t>
    </rPh>
    <phoneticPr fontId="3"/>
  </si>
  <si>
    <t>(自:令和３年４月１日　至:令和４年３月３１日)</t>
    <rPh sb="1" eb="2">
      <t>ジ</t>
    </rPh>
    <rPh sb="3" eb="5">
      <t>レイワ</t>
    </rPh>
    <rPh sb="12" eb="13">
      <t>イタ</t>
    </rPh>
    <rPh sb="14" eb="16">
      <t>レイワ</t>
    </rPh>
    <phoneticPr fontId="3"/>
  </si>
  <si>
    <t>前年決算額</t>
    <rPh sb="0" eb="2">
      <t>ゼンネン</t>
    </rPh>
    <phoneticPr fontId="3"/>
  </si>
  <si>
    <t>　</t>
    <phoneticPr fontId="3"/>
  </si>
  <si>
    <t>　一般寄付金</t>
    <rPh sb="1" eb="3">
      <t>イッパン</t>
    </rPh>
    <phoneticPr fontId="3"/>
  </si>
  <si>
    <t>　墓前整備寄付金</t>
    <rPh sb="1" eb="3">
      <t>ボゼン</t>
    </rPh>
    <rPh sb="3" eb="5">
      <t>セイビ</t>
    </rPh>
    <rPh sb="5" eb="8">
      <t>キフキン</t>
    </rPh>
    <phoneticPr fontId="3"/>
  </si>
  <si>
    <t>－ 12 －</t>
    <phoneticPr fontId="3"/>
  </si>
  <si>
    <t>本年予算額</t>
    <phoneticPr fontId="3"/>
  </si>
  <si>
    <t>　はるなか墓前整備事業</t>
    <rPh sb="5" eb="7">
      <t>ボゼン</t>
    </rPh>
    <rPh sb="7" eb="9">
      <t>セイビ</t>
    </rPh>
    <rPh sb="9" eb="11">
      <t>ジギョウ</t>
    </rPh>
    <phoneticPr fontId="3"/>
  </si>
  <si>
    <t>　会議費</t>
    <rPh sb="1" eb="4">
      <t>カイギヒ</t>
    </rPh>
    <phoneticPr fontId="3"/>
  </si>
  <si>
    <t>－ 13 －</t>
    <phoneticPr fontId="3"/>
  </si>
  <si>
    <t>－ 14 －</t>
    <phoneticPr fontId="3"/>
  </si>
  <si>
    <t>第３号議案　役員の改選について</t>
    <rPh sb="6" eb="8">
      <t>ヤクイン</t>
    </rPh>
    <rPh sb="9" eb="11">
      <t>カイセン</t>
    </rPh>
    <phoneticPr fontId="3"/>
  </si>
  <si>
    <t>　定款第16条(任期等)により、現役員の任期は本総会までである。</t>
    <rPh sb="1" eb="3">
      <t>テイカン</t>
    </rPh>
    <rPh sb="3" eb="4">
      <t>ダイ</t>
    </rPh>
    <rPh sb="6" eb="7">
      <t>ジョウ</t>
    </rPh>
    <rPh sb="8" eb="10">
      <t>ニンキ</t>
    </rPh>
    <rPh sb="10" eb="11">
      <t>トウ</t>
    </rPh>
    <rPh sb="16" eb="19">
      <t>ゲンヤクイン</t>
    </rPh>
    <rPh sb="20" eb="22">
      <t>ニンキ</t>
    </rPh>
    <phoneticPr fontId="3"/>
  </si>
  <si>
    <t>　従って、定款14条(選任等)に基づいて、本総会にて次期役員となる理事及び監事を選出</t>
    <rPh sb="1" eb="2">
      <t>シタガ</t>
    </rPh>
    <rPh sb="5" eb="7">
      <t>テイカン</t>
    </rPh>
    <rPh sb="9" eb="10">
      <t>ジョウ</t>
    </rPh>
    <rPh sb="11" eb="13">
      <t>センニン</t>
    </rPh>
    <rPh sb="13" eb="14">
      <t>トウ</t>
    </rPh>
    <rPh sb="16" eb="17">
      <t>モト</t>
    </rPh>
    <rPh sb="21" eb="22">
      <t>ホン</t>
    </rPh>
    <rPh sb="22" eb="24">
      <t>ソウカイ</t>
    </rPh>
    <rPh sb="26" eb="28">
      <t>ジキ</t>
    </rPh>
    <rPh sb="28" eb="30">
      <t>ヤクイン</t>
    </rPh>
    <rPh sb="33" eb="35">
      <t>リジ</t>
    </rPh>
    <rPh sb="35" eb="36">
      <t>オヨ</t>
    </rPh>
    <rPh sb="37" eb="39">
      <t>カンジ</t>
    </rPh>
    <rPh sb="40" eb="41">
      <t>セン</t>
    </rPh>
    <phoneticPr fontId="3"/>
  </si>
  <si>
    <t>する。理事長１名及び副理事長３名、常務理事１名は、理事の互選による。</t>
    <rPh sb="3" eb="6">
      <t>リジチョウ</t>
    </rPh>
    <rPh sb="7" eb="8">
      <t>メイ</t>
    </rPh>
    <rPh sb="8" eb="9">
      <t>オヨ</t>
    </rPh>
    <rPh sb="10" eb="14">
      <t>フクリジチョウ</t>
    </rPh>
    <rPh sb="15" eb="16">
      <t>メイ</t>
    </rPh>
    <rPh sb="17" eb="19">
      <t>ジョウム</t>
    </rPh>
    <rPh sb="19" eb="21">
      <t>リジ</t>
    </rPh>
    <rPh sb="22" eb="23">
      <t>メイ</t>
    </rPh>
    <rPh sb="25" eb="27">
      <t>リジ</t>
    </rPh>
    <rPh sb="28" eb="30">
      <t>ゴセン</t>
    </rPh>
    <phoneticPr fontId="3"/>
  </si>
  <si>
    <t>　定款13条(種別及び定数)より、理事は１０人以上、監事は２人以上の定員であり、現行</t>
    <rPh sb="1" eb="3">
      <t>テイカン</t>
    </rPh>
    <rPh sb="5" eb="6">
      <t>ジョウ</t>
    </rPh>
    <rPh sb="7" eb="9">
      <t>シュベツ</t>
    </rPh>
    <rPh sb="9" eb="10">
      <t>オヨ</t>
    </rPh>
    <rPh sb="11" eb="13">
      <t>テイスウ</t>
    </rPh>
    <rPh sb="17" eb="19">
      <t>リジ</t>
    </rPh>
    <rPh sb="22" eb="25">
      <t>ニンイジョウ</t>
    </rPh>
    <rPh sb="26" eb="28">
      <t>カンジ</t>
    </rPh>
    <rPh sb="30" eb="31">
      <t>ニン</t>
    </rPh>
    <rPh sb="31" eb="33">
      <t>イジョウ</t>
    </rPh>
    <rPh sb="34" eb="36">
      <t>テイイン</t>
    </rPh>
    <rPh sb="40" eb="41">
      <t>ウツツ</t>
    </rPh>
    <phoneticPr fontId="3"/>
  </si>
  <si>
    <t>役員は次のとおりである｡</t>
    <phoneticPr fontId="3"/>
  </si>
  <si>
    <t>[　現　行　役　員　]</t>
    <rPh sb="2" eb="3">
      <t>ウツツ</t>
    </rPh>
    <rPh sb="4" eb="5">
      <t>ギョウ</t>
    </rPh>
    <rPh sb="6" eb="7">
      <t>エキ</t>
    </rPh>
    <rPh sb="8" eb="9">
      <t>イン</t>
    </rPh>
    <phoneticPr fontId="3"/>
  </si>
  <si>
    <t>　理事長　　　佐藤　光信</t>
    <rPh sb="1" eb="3">
      <t>リジ</t>
    </rPh>
    <rPh sb="3" eb="4">
      <t>ナガ</t>
    </rPh>
    <phoneticPr fontId="3"/>
  </si>
  <si>
    <t>　副理事長　　斎籐　共子、山田　悦史、吉田　徹</t>
    <rPh sb="1" eb="2">
      <t>フク</t>
    </rPh>
    <rPh sb="2" eb="4">
      <t>リジ</t>
    </rPh>
    <rPh sb="4" eb="5">
      <t>ナガ</t>
    </rPh>
    <rPh sb="10" eb="12">
      <t>トモコ</t>
    </rPh>
    <phoneticPr fontId="3"/>
  </si>
  <si>
    <t>　常務理事　　北村　仁</t>
    <rPh sb="1" eb="3">
      <t>ジョウム</t>
    </rPh>
    <rPh sb="3" eb="5">
      <t>リジ</t>
    </rPh>
    <rPh sb="7" eb="9">
      <t>キタムラ</t>
    </rPh>
    <rPh sb="10" eb="11">
      <t>ヒトシ</t>
    </rPh>
    <phoneticPr fontId="3"/>
  </si>
  <si>
    <t>　理　事　　　榎田　守希、新城　猪之吉、芳賀　滋介、米田　基修</t>
    <phoneticPr fontId="3"/>
  </si>
  <si>
    <t>　　　　　　　柾屋　奈津子、須藤　聖一、栗城　英雄、貝沼　航</t>
    <rPh sb="20" eb="22">
      <t>クリキ</t>
    </rPh>
    <rPh sb="23" eb="25">
      <t>ヒデオ</t>
    </rPh>
    <rPh sb="26" eb="28">
      <t>カイヌマ</t>
    </rPh>
    <rPh sb="29" eb="30">
      <t>ワタル</t>
    </rPh>
    <phoneticPr fontId="3"/>
  </si>
  <si>
    <t>　　　　　　　大森　康弘、渡部　博</t>
    <rPh sb="13" eb="15">
      <t>ワタナベ</t>
    </rPh>
    <rPh sb="16" eb="17">
      <t>ヒロシ</t>
    </rPh>
    <phoneticPr fontId="3"/>
  </si>
  <si>
    <t>　　　　　　</t>
    <phoneticPr fontId="3"/>
  </si>
  <si>
    <t>以上１５名</t>
    <rPh sb="0" eb="2">
      <t>イジョウ</t>
    </rPh>
    <rPh sb="4" eb="5">
      <t>メイ</t>
    </rPh>
    <phoneticPr fontId="3"/>
  </si>
  <si>
    <t>　監　事　　　歌川　健一、角田　洋</t>
    <phoneticPr fontId="3"/>
  </si>
  <si>
    <t>以上２名</t>
    <rPh sb="0" eb="2">
      <t>イジョウ</t>
    </rPh>
    <rPh sb="3" eb="4">
      <t>メイ</t>
    </rPh>
    <phoneticPr fontId="3"/>
  </si>
  <si>
    <t>　顧　問　　　五十嵐　義、本田　礼子、目黒　章三郎</t>
    <rPh sb="1" eb="2">
      <t>カエリミ</t>
    </rPh>
    <rPh sb="3" eb="4">
      <t>トイ</t>
    </rPh>
    <rPh sb="7" eb="10">
      <t>イガラシ</t>
    </rPh>
    <rPh sb="11" eb="12">
      <t>ヨシ</t>
    </rPh>
    <rPh sb="19" eb="21">
      <t>メグロ</t>
    </rPh>
    <rPh sb="22" eb="25">
      <t>ショウザブロウ</t>
    </rPh>
    <phoneticPr fontId="3"/>
  </si>
  <si>
    <t>以上３名</t>
    <rPh sb="0" eb="2">
      <t>イジョウ</t>
    </rPh>
    <rPh sb="3" eb="4">
      <t>メイ</t>
    </rPh>
    <phoneticPr fontId="3"/>
  </si>
  <si>
    <r>
      <t>-</t>
    </r>
    <r>
      <rPr>
        <sz val="11"/>
        <rFont val="ＨＧ正楷書体"/>
        <family val="1"/>
        <charset val="128"/>
      </rPr>
      <t xml:space="preserve"> 15 -</t>
    </r>
    <phoneticPr fontId="3"/>
  </si>
  <si>
    <t>第　9　期　役　員　</t>
    <rPh sb="0" eb="1">
      <t>ダイ</t>
    </rPh>
    <rPh sb="4" eb="5">
      <t>キ</t>
    </rPh>
    <rPh sb="6" eb="7">
      <t>エキ</t>
    </rPh>
    <rPh sb="8" eb="9">
      <t>イン</t>
    </rPh>
    <phoneticPr fontId="3"/>
  </si>
  <si>
    <t>２０２０(令和)年度～2010(令和3)年度</t>
    <rPh sb="5" eb="7">
      <t>レイワ</t>
    </rPh>
    <rPh sb="8" eb="9">
      <t>ネン</t>
    </rPh>
    <rPh sb="9" eb="10">
      <t>ド</t>
    </rPh>
    <rPh sb="16" eb="18">
      <t>レイワ</t>
    </rPh>
    <rPh sb="20" eb="22">
      <t>ネンド</t>
    </rPh>
    <phoneticPr fontId="3"/>
  </si>
  <si>
    <t>　理事</t>
  </si>
  <si>
    <t>　再任　　　佐藤　光信、斎籐　共子、山田　悦史、吉田　徹、栗城　英雄</t>
    <rPh sb="1" eb="3">
      <t>サイニン</t>
    </rPh>
    <rPh sb="15" eb="17">
      <t>トモコ</t>
    </rPh>
    <phoneticPr fontId="3"/>
  </si>
  <si>
    <t>　　　　　　榎田　守希、新城　猪之吉、芳賀　滋介、米田　基修</t>
    <phoneticPr fontId="3"/>
  </si>
  <si>
    <t>　　　　　　柾屋　奈津子、須藤　聖一、貝沼　航、大森　康弘、渡部　博</t>
    <phoneticPr fontId="3"/>
  </si>
  <si>
    <t>以上１４名</t>
    <rPh sb="0" eb="2">
      <t>イジョウ</t>
    </rPh>
    <rPh sb="4" eb="5">
      <t>メイ</t>
    </rPh>
    <phoneticPr fontId="3"/>
  </si>
  <si>
    <t>　新任　　　大越　哲</t>
    <rPh sb="1" eb="3">
      <t>シンニン</t>
    </rPh>
    <rPh sb="6" eb="8">
      <t>オオコシ</t>
    </rPh>
    <rPh sb="9" eb="10">
      <t>テツ</t>
    </rPh>
    <phoneticPr fontId="3"/>
  </si>
  <si>
    <t>以上１名</t>
    <rPh sb="0" eb="2">
      <t>イジョウ</t>
    </rPh>
    <rPh sb="3" eb="4">
      <t>メイ</t>
    </rPh>
    <phoneticPr fontId="3"/>
  </si>
  <si>
    <t>　　　　　　</t>
  </si>
  <si>
    <t>理事合計以上１５名</t>
    <rPh sb="0" eb="2">
      <t>リジ</t>
    </rPh>
    <rPh sb="2" eb="4">
      <t>ゴウケイ</t>
    </rPh>
    <rPh sb="4" eb="6">
      <t>イジョウ</t>
    </rPh>
    <rPh sb="8" eb="9">
      <t>メイ</t>
    </rPh>
    <phoneticPr fontId="3"/>
  </si>
  <si>
    <t>　　　　　　　</t>
    <phoneticPr fontId="3"/>
  </si>
  <si>
    <t>　退任　　　北村　仁</t>
    <rPh sb="1" eb="3">
      <t>タイニン</t>
    </rPh>
    <phoneticPr fontId="3"/>
  </si>
  <si>
    <t>　監事</t>
    <phoneticPr fontId="3"/>
  </si>
  <si>
    <t>　再任　　　歌川　健一</t>
    <rPh sb="1" eb="3">
      <t>サイニン</t>
    </rPh>
    <phoneticPr fontId="3"/>
  </si>
  <si>
    <t>　新任　　　風間　善文</t>
    <rPh sb="1" eb="3">
      <t>シンニン</t>
    </rPh>
    <rPh sb="6" eb="8">
      <t>カザマ</t>
    </rPh>
    <rPh sb="9" eb="11">
      <t>ヨシフミ</t>
    </rPh>
    <phoneticPr fontId="3"/>
  </si>
  <si>
    <t>監事合計以上２名</t>
    <rPh sb="0" eb="2">
      <t>カンジ</t>
    </rPh>
    <rPh sb="2" eb="4">
      <t>ゴウケイ</t>
    </rPh>
    <rPh sb="4" eb="6">
      <t>イジョウ</t>
    </rPh>
    <rPh sb="7" eb="8">
      <t>メイ</t>
    </rPh>
    <phoneticPr fontId="3"/>
  </si>
  <si>
    <t>　退任　　　角田　洋</t>
    <rPh sb="1" eb="3">
      <t>タイニン</t>
    </rPh>
    <rPh sb="6" eb="8">
      <t>ツノダ</t>
    </rPh>
    <rPh sb="9" eb="10">
      <t>ヒロシ</t>
    </rPh>
    <phoneticPr fontId="3"/>
  </si>
  <si>
    <t>　顧問　　　五十嵐　義、本田　礼子、目黒　章三郎</t>
    <rPh sb="1" eb="3">
      <t>コモン</t>
    </rPh>
    <rPh sb="6" eb="9">
      <t>イガラシ</t>
    </rPh>
    <rPh sb="10" eb="11">
      <t>ヨシ</t>
    </rPh>
    <rPh sb="18" eb="20">
      <t>メグロ</t>
    </rPh>
    <rPh sb="21" eb="24">
      <t>ショウザブロウ</t>
    </rPh>
    <phoneticPr fontId="3"/>
  </si>
  <si>
    <t>- 16 -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</si>
</sst>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&quot; &quot;@"/>
    <numFmt numFmtId="177" formatCode="0_);[Red]\(0\)"/>
    <numFmt numFmtId="178" formatCode="0_ "/>
    <numFmt numFmtId="179" formatCode="&quot;¥&quot;#,##0_);[Red]\(&quot;¥&quot;#,##0\)"/>
    <numFmt numFmtId="180" formatCode="#,##0_ "/>
    <numFmt numFmtId="181" formatCode="#,##0;&quot;△ &quot;#,##0"/>
    <numFmt numFmtId="182" formatCode="#,##0_ ;[Red]\-#,##0\ "/>
    <numFmt numFmtId="183" formatCode="&quot;　&quot;@"/>
  </numFmts>
  <fonts count="17">
    <font>
      <sz val="11"/>
      <name val="ＨＧ正楷書体"/>
      <family val="1"/>
      <charset val="128"/>
    </font>
    <font>
      <sz val="11"/>
      <name val="ＨＧ正楷書体"/>
      <family val="1"/>
      <charset val="128"/>
    </font>
    <font>
      <sz val="12"/>
      <name val="ＨＧ正楷書体"/>
      <family val="1"/>
      <charset val="128"/>
    </font>
    <font>
      <sz val="6"/>
      <name val="ＨＧ正楷書体"/>
      <family val="1"/>
      <charset val="128"/>
    </font>
    <font>
      <sz val="24"/>
      <name val="ＨＧ正楷書体"/>
      <family val="1"/>
      <charset val="128"/>
    </font>
    <font>
      <sz val="36"/>
      <name val="ＨＧ正楷書体"/>
      <family val="1"/>
      <charset val="128"/>
    </font>
    <font>
      <sz val="18"/>
      <name val="ＨＧ正楷書体"/>
      <family val="1"/>
      <charset val="128"/>
    </font>
    <font>
      <sz val="16"/>
      <name val="ＨＧ正楷書体"/>
      <family val="1"/>
      <charset val="128"/>
    </font>
    <font>
      <sz val="14"/>
      <name val="ＨＧ正楷書体"/>
      <family val="1"/>
      <charset val="128"/>
    </font>
    <font>
      <b/>
      <sz val="16"/>
      <name val="ＨＧ正楷書体"/>
      <family val="1"/>
      <charset val="128"/>
    </font>
    <font>
      <sz val="12"/>
      <name val="HG教科書体"/>
      <family val="1"/>
      <charset val="128"/>
    </font>
    <font>
      <sz val="20"/>
      <name val="ＨＧ正楷書体"/>
      <family val="1"/>
      <charset val="128"/>
    </font>
    <font>
      <b/>
      <sz val="12"/>
      <name val="ＨＧ正楷書体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b/>
      <sz val="24"/>
      <name val="ＨＧ正楷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7" fontId="2" fillId="0" borderId="14" xfId="1" applyNumberFormat="1" applyFont="1" applyBorder="1" applyAlignment="1">
      <alignment horizontal="right" vertical="center"/>
    </xf>
    <xf numFmtId="3" fontId="2" fillId="0" borderId="15" xfId="1" applyNumberFormat="1" applyFont="1" applyBorder="1" applyAlignment="1">
      <alignment horizontal="right" vertical="center"/>
    </xf>
    <xf numFmtId="49" fontId="0" fillId="0" borderId="15" xfId="1" applyNumberFormat="1" applyFont="1" applyBorder="1">
      <alignment vertical="center"/>
    </xf>
    <xf numFmtId="0" fontId="0" fillId="0" borderId="16" xfId="0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>
      <alignment vertical="center"/>
    </xf>
    <xf numFmtId="177" fontId="2" fillId="0" borderId="19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49" fontId="0" fillId="0" borderId="20" xfId="1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49" fontId="1" fillId="0" borderId="20" xfId="1" applyNumberFormat="1" applyBorder="1">
      <alignment vertical="center"/>
    </xf>
    <xf numFmtId="0" fontId="0" fillId="0" borderId="21" xfId="0" applyBorder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>
      <alignment vertical="center"/>
    </xf>
    <xf numFmtId="177" fontId="2" fillId="0" borderId="25" xfId="1" applyNumberFormat="1" applyFont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49" fontId="0" fillId="0" borderId="26" xfId="1" applyNumberFormat="1" applyFont="1" applyBorder="1" applyAlignment="1">
      <alignment vertical="center" shrinkToFit="1"/>
    </xf>
    <xf numFmtId="0" fontId="0" fillId="0" borderId="27" xfId="0" applyBorder="1">
      <alignment vertical="center"/>
    </xf>
    <xf numFmtId="0" fontId="2" fillId="0" borderId="28" xfId="2" applyBorder="1">
      <alignment vertical="center"/>
    </xf>
    <xf numFmtId="0" fontId="2" fillId="0" borderId="29" xfId="2" applyBorder="1">
      <alignment vertical="center"/>
    </xf>
    <xf numFmtId="178" fontId="2" fillId="0" borderId="30" xfId="2" applyNumberFormat="1" applyBorder="1">
      <alignment vertical="center"/>
    </xf>
    <xf numFmtId="3" fontId="2" fillId="0" borderId="31" xfId="2" applyNumberFormat="1" applyBorder="1">
      <alignment vertical="center"/>
    </xf>
    <xf numFmtId="0" fontId="2" fillId="0" borderId="31" xfId="2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58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0" fontId="10" fillId="0" borderId="0" xfId="2" applyFont="1">
      <alignment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3" applyNumberFormat="1" applyFont="1" applyAlignment="1">
      <alignment horizontal="center"/>
    </xf>
    <xf numFmtId="0" fontId="2" fillId="0" borderId="0" xfId="3" applyFont="1">
      <alignment vertical="center"/>
    </xf>
    <xf numFmtId="5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2" fillId="0" borderId="0" xfId="0" applyNumberFormat="1" applyFont="1">
      <alignment vertical="center"/>
    </xf>
    <xf numFmtId="58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2">
      <alignment vertical="center"/>
    </xf>
    <xf numFmtId="179" fontId="2" fillId="0" borderId="0" xfId="2" applyNumberFormat="1">
      <alignment vertical="center"/>
    </xf>
    <xf numFmtId="179" fontId="2" fillId="0" borderId="0" xfId="0" applyNumberFormat="1" applyFont="1">
      <alignment vertical="center"/>
    </xf>
    <xf numFmtId="0" fontId="2" fillId="0" borderId="0" xfId="2" applyAlignment="1">
      <alignment horizontal="center" vertical="center"/>
    </xf>
    <xf numFmtId="0" fontId="2" fillId="0" borderId="0" xfId="3" applyFont="1" applyAlignment="1">
      <alignment horizontal="center" vertical="center"/>
    </xf>
    <xf numFmtId="18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80" fontId="7" fillId="0" borderId="0" xfId="0" applyNumberFormat="1" applyFo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shrinkToFit="1"/>
    </xf>
    <xf numFmtId="0" fontId="2" fillId="0" borderId="35" xfId="0" applyFont="1" applyBorder="1">
      <alignment vertical="center"/>
    </xf>
    <xf numFmtId="180" fontId="2" fillId="0" borderId="35" xfId="0" applyNumberFormat="1" applyFont="1" applyBorder="1">
      <alignment vertical="center"/>
    </xf>
    <xf numFmtId="0" fontId="2" fillId="0" borderId="36" xfId="0" applyFont="1" applyBorder="1">
      <alignment vertical="center"/>
    </xf>
    <xf numFmtId="176" fontId="2" fillId="0" borderId="37" xfId="0" applyNumberFormat="1" applyFont="1" applyBorder="1" applyAlignment="1">
      <alignment vertical="center" shrinkToFit="1"/>
    </xf>
    <xf numFmtId="181" fontId="2" fillId="2" borderId="38" xfId="0" applyNumberFormat="1" applyFont="1" applyFill="1" applyBorder="1">
      <alignment vertical="center"/>
    </xf>
    <xf numFmtId="181" fontId="2" fillId="0" borderId="38" xfId="0" applyNumberFormat="1" applyFont="1" applyBorder="1">
      <alignment vertical="center"/>
    </xf>
    <xf numFmtId="182" fontId="2" fillId="0" borderId="39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37" xfId="2" applyNumberFormat="1" applyBorder="1" applyAlignment="1">
      <alignment vertical="center" shrinkToFit="1"/>
    </xf>
    <xf numFmtId="38" fontId="2" fillId="0" borderId="0" xfId="4" applyFont="1">
      <alignment vertical="center"/>
    </xf>
    <xf numFmtId="0" fontId="2" fillId="0" borderId="37" xfId="2" applyBorder="1" applyAlignment="1">
      <alignment vertical="center" shrinkToFit="1"/>
    </xf>
    <xf numFmtId="0" fontId="8" fillId="0" borderId="0" xfId="2" applyFont="1">
      <alignment vertical="center"/>
    </xf>
    <xf numFmtId="176" fontId="2" fillId="0" borderId="39" xfId="0" applyNumberFormat="1" applyFont="1" applyBorder="1" applyAlignment="1">
      <alignment vertical="center" shrinkToFit="1"/>
    </xf>
    <xf numFmtId="181" fontId="2" fillId="0" borderId="38" xfId="2" applyNumberFormat="1" applyBorder="1">
      <alignment vertical="center"/>
    </xf>
    <xf numFmtId="181" fontId="2" fillId="2" borderId="38" xfId="2" applyNumberFormat="1" applyFill="1" applyBorder="1">
      <alignment vertical="center"/>
    </xf>
    <xf numFmtId="176" fontId="2" fillId="0" borderId="22" xfId="2" applyNumberFormat="1" applyBorder="1" applyAlignment="1">
      <alignment vertical="center" shrinkToFit="1"/>
    </xf>
    <xf numFmtId="181" fontId="2" fillId="0" borderId="40" xfId="0" applyNumberFormat="1" applyFont="1" applyBorder="1">
      <alignment vertical="center"/>
    </xf>
    <xf numFmtId="181" fontId="2" fillId="2" borderId="40" xfId="0" applyNumberFormat="1" applyFont="1" applyFill="1" applyBorder="1">
      <alignment vertical="center"/>
    </xf>
    <xf numFmtId="176" fontId="2" fillId="0" borderId="41" xfId="0" applyNumberFormat="1" applyFont="1" applyBorder="1">
      <alignment vertical="center"/>
    </xf>
    <xf numFmtId="38" fontId="2" fillId="0" borderId="0" xfId="2" applyNumberFormat="1">
      <alignment vertical="center"/>
    </xf>
    <xf numFmtId="176" fontId="2" fillId="0" borderId="39" xfId="2" applyNumberFormat="1" applyBorder="1">
      <alignment vertical="center"/>
    </xf>
    <xf numFmtId="181" fontId="2" fillId="0" borderId="38" xfId="2" applyNumberFormat="1" applyBorder="1" applyAlignment="1">
      <alignment horizontal="right" vertical="center"/>
    </xf>
    <xf numFmtId="176" fontId="2" fillId="0" borderId="39" xfId="2" applyNumberFormat="1" applyBorder="1" applyAlignment="1">
      <alignment horizontal="left" vertical="center"/>
    </xf>
    <xf numFmtId="181" fontId="2" fillId="2" borderId="38" xfId="2" applyNumberFormat="1" applyFill="1" applyBorder="1" applyAlignment="1">
      <alignment horizontal="right" vertical="center"/>
    </xf>
    <xf numFmtId="176" fontId="2" fillId="0" borderId="39" xfId="2" applyNumberForma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 shrinkToFit="1"/>
    </xf>
    <xf numFmtId="0" fontId="12" fillId="0" borderId="42" xfId="2" applyFont="1" applyBorder="1" applyAlignment="1">
      <alignment vertical="center" shrinkToFit="1"/>
    </xf>
    <xf numFmtId="181" fontId="12" fillId="0" borderId="43" xfId="0" applyNumberFormat="1" applyFont="1" applyBorder="1">
      <alignment vertical="center"/>
    </xf>
    <xf numFmtId="181" fontId="12" fillId="2" borderId="43" xfId="0" applyNumberFormat="1" applyFont="1" applyFill="1" applyBorder="1">
      <alignment vertical="center"/>
    </xf>
    <xf numFmtId="182" fontId="2" fillId="0" borderId="44" xfId="0" applyNumberFormat="1" applyFont="1" applyBorder="1">
      <alignment vertical="center"/>
    </xf>
    <xf numFmtId="176" fontId="2" fillId="0" borderId="17" xfId="0" applyNumberFormat="1" applyFont="1" applyBorder="1" applyAlignment="1">
      <alignment vertical="center" shrinkToFit="1"/>
    </xf>
    <xf numFmtId="181" fontId="2" fillId="2" borderId="35" xfId="0" applyNumberFormat="1" applyFont="1" applyFill="1" applyBorder="1">
      <alignment vertical="center"/>
    </xf>
    <xf numFmtId="181" fontId="2" fillId="0" borderId="35" xfId="0" applyNumberFormat="1" applyFont="1" applyBorder="1">
      <alignment vertical="center"/>
    </xf>
    <xf numFmtId="182" fontId="2" fillId="0" borderId="39" xfId="2" applyNumberFormat="1" applyBorder="1">
      <alignment vertical="center"/>
    </xf>
    <xf numFmtId="181" fontId="2" fillId="0" borderId="45" xfId="2" applyNumberFormat="1" applyBorder="1">
      <alignment vertical="center"/>
    </xf>
    <xf numFmtId="181" fontId="2" fillId="2" borderId="45" xfId="2" applyNumberFormat="1" applyFill="1" applyBorder="1">
      <alignment vertical="center"/>
    </xf>
    <xf numFmtId="182" fontId="2" fillId="0" borderId="41" xfId="2" applyNumberFormat="1" applyBorder="1">
      <alignment vertical="center"/>
    </xf>
    <xf numFmtId="176" fontId="2" fillId="0" borderId="46" xfId="2" applyNumberFormat="1" applyBorder="1" applyAlignment="1">
      <alignment horizontal="left" vertical="center" shrinkToFit="1"/>
    </xf>
    <xf numFmtId="181" fontId="2" fillId="0" borderId="47" xfId="2" applyNumberFormat="1" applyBorder="1">
      <alignment vertical="center"/>
    </xf>
    <xf numFmtId="181" fontId="2" fillId="2" borderId="47" xfId="2" applyNumberFormat="1" applyFill="1" applyBorder="1">
      <alignment vertical="center"/>
    </xf>
    <xf numFmtId="181" fontId="2" fillId="0" borderId="48" xfId="2" applyNumberFormat="1" applyBorder="1">
      <alignment vertical="center"/>
    </xf>
    <xf numFmtId="182" fontId="2" fillId="0" borderId="49" xfId="2" applyNumberFormat="1" applyBorder="1">
      <alignment vertical="center"/>
    </xf>
    <xf numFmtId="176" fontId="2" fillId="0" borderId="0" xfId="2" applyNumberFormat="1" applyAlignment="1">
      <alignment horizontal="left" vertical="center" shrinkToFit="1"/>
    </xf>
    <xf numFmtId="181" fontId="2" fillId="0" borderId="0" xfId="2" applyNumberFormat="1">
      <alignment vertical="center"/>
    </xf>
    <xf numFmtId="182" fontId="2" fillId="0" borderId="0" xfId="2" applyNumberFormat="1">
      <alignment vertical="center"/>
    </xf>
    <xf numFmtId="49" fontId="2" fillId="0" borderId="0" xfId="2" applyNumberFormat="1" applyAlignment="1">
      <alignment horizontal="center"/>
    </xf>
    <xf numFmtId="176" fontId="2" fillId="0" borderId="22" xfId="2" applyNumberFormat="1" applyBorder="1" applyAlignment="1">
      <alignment horizontal="left" vertical="center" shrinkToFit="1"/>
    </xf>
    <xf numFmtId="181" fontId="2" fillId="0" borderId="40" xfId="2" applyNumberFormat="1" applyBorder="1">
      <alignment vertical="center"/>
    </xf>
    <xf numFmtId="176" fontId="2" fillId="0" borderId="37" xfId="2" applyNumberFormat="1" applyBorder="1" applyAlignment="1">
      <alignment horizontal="left" vertical="center" shrinkToFit="1"/>
    </xf>
    <xf numFmtId="182" fontId="2" fillId="0" borderId="39" xfId="2" applyNumberFormat="1" applyBorder="1" applyAlignment="1">
      <alignment vertical="center" shrinkToFit="1"/>
    </xf>
    <xf numFmtId="181" fontId="2" fillId="0" borderId="50" xfId="2" applyNumberFormat="1" applyBorder="1">
      <alignment vertical="center"/>
    </xf>
    <xf numFmtId="181" fontId="2" fillId="2" borderId="50" xfId="2" applyNumberFormat="1" applyFill="1" applyBorder="1">
      <alignment vertical="center"/>
    </xf>
    <xf numFmtId="176" fontId="12" fillId="0" borderId="46" xfId="5" applyNumberFormat="1" applyFont="1" applyBorder="1" applyAlignment="1">
      <alignment horizontal="left" vertical="center" shrinkToFit="1"/>
    </xf>
    <xf numFmtId="181" fontId="12" fillId="2" borderId="48" xfId="2" applyNumberFormat="1" applyFont="1" applyFill="1" applyBorder="1" applyAlignment="1">
      <alignment horizontal="right" vertical="center"/>
    </xf>
    <xf numFmtId="181" fontId="12" fillId="0" borderId="48" xfId="2" applyNumberFormat="1" applyFont="1" applyBorder="1">
      <alignment vertical="center"/>
    </xf>
    <xf numFmtId="182" fontId="2" fillId="0" borderId="49" xfId="0" applyNumberFormat="1" applyFont="1" applyBorder="1">
      <alignment vertical="center"/>
    </xf>
    <xf numFmtId="181" fontId="2" fillId="0" borderId="40" xfId="2" applyNumberFormat="1" applyBorder="1" applyAlignment="1">
      <alignment horizontal="right" vertical="center"/>
    </xf>
    <xf numFmtId="181" fontId="2" fillId="2" borderId="40" xfId="2" applyNumberFormat="1" applyFill="1" applyBorder="1" applyAlignment="1">
      <alignment horizontal="right" vertical="center"/>
    </xf>
    <xf numFmtId="182" fontId="2" fillId="0" borderId="39" xfId="0" applyNumberFormat="1" applyFont="1" applyBorder="1" applyAlignment="1">
      <alignment vertical="center" shrinkToFit="1"/>
    </xf>
    <xf numFmtId="176" fontId="12" fillId="0" borderId="22" xfId="5" applyNumberFormat="1" applyFont="1" applyBorder="1" applyAlignment="1">
      <alignment horizontal="left" vertical="center" shrinkToFit="1"/>
    </xf>
    <xf numFmtId="181" fontId="12" fillId="2" borderId="40" xfId="2" applyNumberFormat="1" applyFont="1" applyFill="1" applyBorder="1">
      <alignment vertical="center"/>
    </xf>
    <xf numFmtId="181" fontId="12" fillId="0" borderId="40" xfId="2" applyNumberFormat="1" applyFont="1" applyBorder="1">
      <alignment vertical="center"/>
    </xf>
    <xf numFmtId="176" fontId="12" fillId="0" borderId="42" xfId="5" applyNumberFormat="1" applyFont="1" applyBorder="1" applyAlignment="1">
      <alignment horizontal="left" vertical="center" shrinkToFit="1"/>
    </xf>
    <xf numFmtId="181" fontId="12" fillId="2" borderId="43" xfId="2" applyNumberFormat="1" applyFont="1" applyFill="1" applyBorder="1">
      <alignment vertical="center"/>
    </xf>
    <xf numFmtId="181" fontId="12" fillId="0" borderId="43" xfId="2" applyNumberFormat="1" applyFont="1" applyBorder="1">
      <alignment vertical="center"/>
    </xf>
    <xf numFmtId="182" fontId="2" fillId="0" borderId="44" xfId="2" applyNumberFormat="1" applyBorder="1">
      <alignment vertical="center"/>
    </xf>
    <xf numFmtId="176" fontId="12" fillId="0" borderId="51" xfId="5" applyNumberFormat="1" applyFont="1" applyBorder="1" applyAlignment="1">
      <alignment horizontal="left" vertical="center" shrinkToFit="1"/>
    </xf>
    <xf numFmtId="181" fontId="12" fillId="2" borderId="52" xfId="2" applyNumberFormat="1" applyFont="1" applyFill="1" applyBorder="1">
      <alignment vertical="center"/>
    </xf>
    <xf numFmtId="181" fontId="12" fillId="0" borderId="52" xfId="2" applyNumberFormat="1" applyFont="1" applyBorder="1">
      <alignment vertical="center"/>
    </xf>
    <xf numFmtId="182" fontId="2" fillId="0" borderId="53" xfId="2" applyNumberFormat="1" applyBorder="1">
      <alignment vertical="center"/>
    </xf>
    <xf numFmtId="0" fontId="12" fillId="0" borderId="54" xfId="6" applyFont="1" applyBorder="1">
      <alignment vertical="center"/>
    </xf>
    <xf numFmtId="0" fontId="2" fillId="2" borderId="55" xfId="7" applyFill="1" applyBorder="1">
      <alignment vertical="center"/>
    </xf>
    <xf numFmtId="0" fontId="2" fillId="2" borderId="55" xfId="2" applyFill="1" applyBorder="1">
      <alignment vertical="center"/>
    </xf>
    <xf numFmtId="180" fontId="2" fillId="0" borderId="55" xfId="2" applyNumberFormat="1" applyBorder="1">
      <alignment vertical="center"/>
    </xf>
    <xf numFmtId="0" fontId="2" fillId="0" borderId="56" xfId="2" applyBorder="1">
      <alignment vertical="center"/>
    </xf>
    <xf numFmtId="176" fontId="2" fillId="0" borderId="37" xfId="7" applyNumberFormat="1" applyBorder="1" applyAlignment="1">
      <alignment horizontal="left" vertical="center"/>
    </xf>
    <xf numFmtId="38" fontId="12" fillId="2" borderId="38" xfId="4" applyFont="1" applyFill="1" applyBorder="1" applyAlignment="1">
      <alignment horizontal="right" vertical="center"/>
    </xf>
    <xf numFmtId="181" fontId="12" fillId="0" borderId="38" xfId="4" applyNumberFormat="1" applyFont="1" applyBorder="1" applyAlignment="1">
      <alignment horizontal="right" vertical="center"/>
    </xf>
    <xf numFmtId="176" fontId="2" fillId="0" borderId="37" xfId="6" applyNumberFormat="1" applyFont="1" applyBorder="1">
      <alignment vertical="center"/>
    </xf>
    <xf numFmtId="38" fontId="2" fillId="2" borderId="38" xfId="4" applyFont="1" applyFill="1" applyBorder="1" applyAlignment="1">
      <alignment horizontal="right" vertical="center"/>
    </xf>
    <xf numFmtId="181" fontId="2" fillId="0" borderId="38" xfId="6" applyNumberFormat="1" applyFont="1" applyBorder="1">
      <alignment vertical="center"/>
    </xf>
    <xf numFmtId="0" fontId="12" fillId="0" borderId="46" xfId="7" applyFont="1" applyBorder="1">
      <alignment vertical="center"/>
    </xf>
    <xf numFmtId="38" fontId="12" fillId="2" borderId="48" xfId="6" applyNumberFormat="1" applyFont="1" applyFill="1" applyBorder="1">
      <alignment vertical="center"/>
    </xf>
    <xf numFmtId="38" fontId="12" fillId="0" borderId="48" xfId="6" applyNumberFormat="1" applyFont="1" applyBorder="1">
      <alignment vertical="center"/>
    </xf>
    <xf numFmtId="176" fontId="2" fillId="0" borderId="49" xfId="6" applyNumberFormat="1" applyFont="1" applyBorder="1">
      <alignment vertical="center"/>
    </xf>
    <xf numFmtId="176" fontId="2" fillId="0" borderId="54" xfId="7" applyNumberFormat="1" applyBorder="1" applyAlignment="1">
      <alignment horizontal="left" vertical="center"/>
    </xf>
    <xf numFmtId="38" fontId="12" fillId="2" borderId="55" xfId="4" applyFont="1" applyFill="1" applyBorder="1" applyAlignment="1">
      <alignment horizontal="right" vertical="center"/>
    </xf>
    <xf numFmtId="181" fontId="12" fillId="0" borderId="55" xfId="4" applyNumberFormat="1" applyFont="1" applyBorder="1" applyAlignment="1">
      <alignment horizontal="right" vertical="center"/>
    </xf>
    <xf numFmtId="176" fontId="2" fillId="0" borderId="56" xfId="2" applyNumberFormat="1" applyBorder="1">
      <alignment vertical="center"/>
    </xf>
    <xf numFmtId="0" fontId="2" fillId="0" borderId="0" xfId="6" applyFont="1">
      <alignment vertical="center"/>
    </xf>
    <xf numFmtId="0" fontId="12" fillId="0" borderId="46" xfId="2" applyFont="1" applyBorder="1">
      <alignment vertical="center"/>
    </xf>
    <xf numFmtId="181" fontId="12" fillId="0" borderId="48" xfId="6" applyNumberFormat="1" applyFont="1" applyBorder="1">
      <alignment vertical="center"/>
    </xf>
    <xf numFmtId="176" fontId="12" fillId="0" borderId="32" xfId="5" applyNumberFormat="1" applyFont="1" applyBorder="1" applyAlignment="1">
      <alignment horizontal="left" vertical="center"/>
    </xf>
    <xf numFmtId="181" fontId="12" fillId="2" borderId="33" xfId="6" applyNumberFormat="1" applyFont="1" applyFill="1" applyBorder="1">
      <alignment vertical="center"/>
    </xf>
    <xf numFmtId="181" fontId="12" fillId="0" borderId="33" xfId="6" applyNumberFormat="1" applyFont="1" applyBorder="1">
      <alignment vertical="center"/>
    </xf>
    <xf numFmtId="176" fontId="2" fillId="0" borderId="34" xfId="2" applyNumberFormat="1" applyBorder="1">
      <alignment vertical="center"/>
    </xf>
    <xf numFmtId="181" fontId="2" fillId="2" borderId="35" xfId="2" applyNumberFormat="1" applyFill="1" applyBorder="1">
      <alignment vertical="center"/>
    </xf>
    <xf numFmtId="182" fontId="2" fillId="0" borderId="36" xfId="0" applyNumberFormat="1" applyFont="1" applyBorder="1">
      <alignment vertical="center"/>
    </xf>
    <xf numFmtId="176" fontId="2" fillId="0" borderId="54" xfId="5" applyNumberFormat="1" applyFont="1" applyBorder="1" applyAlignment="1">
      <alignment horizontal="center" vertical="center" shrinkToFit="1"/>
    </xf>
    <xf numFmtId="181" fontId="2" fillId="2" borderId="55" xfId="2" applyNumberFormat="1" applyFill="1" applyBorder="1" applyAlignment="1">
      <alignment horizontal="right" vertical="center"/>
    </xf>
    <xf numFmtId="181" fontId="2" fillId="0" borderId="55" xfId="0" applyNumberFormat="1" applyFont="1" applyBorder="1">
      <alignment vertical="center"/>
    </xf>
    <xf numFmtId="182" fontId="2" fillId="0" borderId="56" xfId="0" applyNumberFormat="1" applyFont="1" applyBorder="1">
      <alignment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12" fillId="0" borderId="46" xfId="2" applyNumberFormat="1" applyFont="1" applyBorder="1" applyAlignment="1">
      <alignment horizontal="center" vertical="center" shrinkToFit="1"/>
    </xf>
    <xf numFmtId="181" fontId="2" fillId="2" borderId="48" xfId="0" applyNumberFormat="1" applyFont="1" applyFill="1" applyBorder="1">
      <alignment vertical="center"/>
    </xf>
    <xf numFmtId="181" fontId="2" fillId="0" borderId="48" xfId="0" applyNumberFormat="1" applyFont="1" applyBorder="1">
      <alignment vertical="center"/>
    </xf>
    <xf numFmtId="0" fontId="12" fillId="0" borderId="17" xfId="0" applyFont="1" applyBorder="1">
      <alignment vertical="center"/>
    </xf>
    <xf numFmtId="176" fontId="2" fillId="0" borderId="37" xfId="2" applyNumberFormat="1" applyBorder="1">
      <alignment vertical="center"/>
    </xf>
    <xf numFmtId="176" fontId="2" fillId="0" borderId="22" xfId="2" applyNumberFormat="1" applyBorder="1">
      <alignment vertical="center"/>
    </xf>
    <xf numFmtId="0" fontId="12" fillId="0" borderId="54" xfId="2" applyFont="1" applyBorder="1">
      <alignment vertical="center"/>
    </xf>
    <xf numFmtId="181" fontId="2" fillId="0" borderId="55" xfId="2" applyNumberFormat="1" applyBorder="1">
      <alignment vertical="center"/>
    </xf>
    <xf numFmtId="176" fontId="12" fillId="0" borderId="46" xfId="0" applyNumberFormat="1" applyFont="1" applyBorder="1">
      <alignment vertical="center"/>
    </xf>
    <xf numFmtId="176" fontId="12" fillId="0" borderId="32" xfId="2" applyNumberFormat="1" applyFont="1" applyBorder="1" applyAlignment="1">
      <alignment horizontal="left" vertical="center"/>
    </xf>
    <xf numFmtId="181" fontId="2" fillId="0" borderId="33" xfId="0" applyNumberFormat="1" applyFont="1" applyBorder="1">
      <alignment vertical="center"/>
    </xf>
    <xf numFmtId="176" fontId="12" fillId="0" borderId="17" xfId="0" applyNumberFormat="1" applyFont="1" applyBorder="1">
      <alignment vertical="center"/>
    </xf>
    <xf numFmtId="182" fontId="2" fillId="0" borderId="35" xfId="0" applyNumberFormat="1" applyFont="1" applyBorder="1" applyAlignment="1">
      <alignment horizontal="right" vertical="center"/>
    </xf>
    <xf numFmtId="180" fontId="2" fillId="0" borderId="35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left" vertical="center"/>
    </xf>
    <xf numFmtId="181" fontId="2" fillId="0" borderId="38" xfId="0" applyNumberFormat="1" applyFont="1" applyBorder="1" applyAlignment="1">
      <alignment horizontal="right" vertical="center"/>
    </xf>
    <xf numFmtId="0" fontId="2" fillId="0" borderId="39" xfId="2" applyBorder="1">
      <alignment vertical="center"/>
    </xf>
    <xf numFmtId="183" fontId="2" fillId="0" borderId="37" xfId="0" applyNumberFormat="1" applyFont="1" applyBorder="1">
      <alignment vertical="center"/>
    </xf>
    <xf numFmtId="0" fontId="2" fillId="0" borderId="39" xfId="0" applyFont="1" applyBorder="1">
      <alignment vertical="center"/>
    </xf>
    <xf numFmtId="183" fontId="2" fillId="0" borderId="22" xfId="0" applyNumberFormat="1" applyFont="1" applyBorder="1">
      <alignment vertical="center"/>
    </xf>
    <xf numFmtId="0" fontId="2" fillId="0" borderId="41" xfId="2" applyBorder="1">
      <alignment vertical="center"/>
    </xf>
    <xf numFmtId="0" fontId="12" fillId="0" borderId="46" xfId="0" applyFont="1" applyBorder="1" applyAlignment="1">
      <alignment horizontal="center" vertical="center"/>
    </xf>
    <xf numFmtId="181" fontId="2" fillId="0" borderId="48" xfId="0" applyNumberFormat="1" applyFont="1" applyBorder="1" applyAlignment="1">
      <alignment horizontal="right" vertical="center"/>
    </xf>
    <xf numFmtId="0" fontId="2" fillId="0" borderId="49" xfId="0" applyFont="1" applyBorder="1">
      <alignment vertical="center"/>
    </xf>
    <xf numFmtId="176" fontId="2" fillId="0" borderId="54" xfId="0" applyNumberFormat="1" applyFont="1" applyBorder="1">
      <alignment vertical="center"/>
    </xf>
    <xf numFmtId="0" fontId="2" fillId="0" borderId="56" xfId="0" applyFont="1" applyBorder="1">
      <alignment vertical="center"/>
    </xf>
    <xf numFmtId="0" fontId="2" fillId="0" borderId="39" xfId="0" applyFont="1" applyBorder="1" applyAlignment="1">
      <alignment vertical="center" shrinkToFit="1"/>
    </xf>
    <xf numFmtId="181" fontId="2" fillId="0" borderId="40" xfId="0" applyNumberFormat="1" applyFont="1" applyBorder="1" applyAlignment="1">
      <alignment horizontal="right" vertical="center"/>
    </xf>
    <xf numFmtId="0" fontId="2" fillId="0" borderId="41" xfId="0" applyFont="1" applyBorder="1">
      <alignment vertical="center"/>
    </xf>
    <xf numFmtId="181" fontId="12" fillId="0" borderId="48" xfId="0" applyNumberFormat="1" applyFont="1" applyBorder="1" applyAlignment="1">
      <alignment horizontal="right" vertical="center"/>
    </xf>
    <xf numFmtId="176" fontId="12" fillId="0" borderId="54" xfId="0" applyNumberFormat="1" applyFont="1" applyBorder="1">
      <alignment vertical="center"/>
    </xf>
    <xf numFmtId="181" fontId="2" fillId="0" borderId="55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181" fontId="12" fillId="0" borderId="33" xfId="0" applyNumberFormat="1" applyFont="1" applyBorder="1" applyAlignment="1">
      <alignment horizontal="right" vertical="center"/>
    </xf>
    <xf numFmtId="181" fontId="2" fillId="0" borderId="34" xfId="0" applyNumberFormat="1" applyFont="1" applyBorder="1">
      <alignment vertical="center"/>
    </xf>
    <xf numFmtId="0" fontId="12" fillId="0" borderId="32" xfId="0" applyFont="1" applyBorder="1" applyAlignment="1">
      <alignment horizontal="center" vertical="center" shrinkToFit="1"/>
    </xf>
    <xf numFmtId="181" fontId="2" fillId="0" borderId="33" xfId="0" applyNumberFormat="1" applyFont="1" applyBorder="1" applyAlignment="1">
      <alignment horizontal="right" vertical="center"/>
    </xf>
    <xf numFmtId="181" fontId="2" fillId="0" borderId="33" xfId="0" applyNumberFormat="1" applyFont="1" applyBorder="1" applyAlignment="1">
      <alignment horizontal="right" vertical="center" shrinkToFit="1"/>
    </xf>
    <xf numFmtId="0" fontId="2" fillId="0" borderId="34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 shrinkToFit="1"/>
    </xf>
    <xf numFmtId="182" fontId="2" fillId="0" borderId="38" xfId="0" applyNumberFormat="1" applyFont="1" applyBorder="1">
      <alignment vertical="center"/>
    </xf>
    <xf numFmtId="183" fontId="2" fillId="0" borderId="37" xfId="0" applyNumberFormat="1" applyFont="1" applyBorder="1" applyAlignment="1">
      <alignment horizontal="left" vertical="center"/>
    </xf>
    <xf numFmtId="182" fontId="2" fillId="0" borderId="38" xfId="0" applyNumberFormat="1" applyFont="1" applyBorder="1" applyAlignment="1">
      <alignment horizontal="right" vertical="center"/>
    </xf>
    <xf numFmtId="183" fontId="2" fillId="0" borderId="22" xfId="0" applyNumberFormat="1" applyFont="1" applyBorder="1" applyAlignment="1">
      <alignment horizontal="left" vertical="center"/>
    </xf>
    <xf numFmtId="182" fontId="2" fillId="0" borderId="40" xfId="0" applyNumberFormat="1" applyFont="1" applyBorder="1" applyAlignment="1">
      <alignment horizontal="right" vertical="center"/>
    </xf>
    <xf numFmtId="182" fontId="2" fillId="0" borderId="40" xfId="0" applyNumberFormat="1" applyFont="1" applyBorder="1">
      <alignment vertical="center"/>
    </xf>
    <xf numFmtId="182" fontId="2" fillId="0" borderId="33" xfId="0" applyNumberFormat="1" applyFont="1" applyBorder="1" applyAlignment="1">
      <alignment horizontal="right" vertical="center"/>
    </xf>
    <xf numFmtId="0" fontId="12" fillId="0" borderId="55" xfId="0" applyFont="1" applyBorder="1">
      <alignment vertical="center"/>
    </xf>
    <xf numFmtId="0" fontId="2" fillId="0" borderId="55" xfId="0" applyFont="1" applyBorder="1">
      <alignment vertical="center"/>
    </xf>
    <xf numFmtId="181" fontId="2" fillId="0" borderId="57" xfId="0" applyNumberFormat="1" applyFont="1" applyBorder="1">
      <alignment vertical="center"/>
    </xf>
    <xf numFmtId="182" fontId="12" fillId="0" borderId="48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  <xf numFmtId="182" fontId="2" fillId="0" borderId="55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 shrinkToFit="1"/>
    </xf>
    <xf numFmtId="0" fontId="2" fillId="0" borderId="0" xfId="2" applyAlignment="1">
      <alignment horizontal="left" vertical="center"/>
    </xf>
    <xf numFmtId="38" fontId="12" fillId="0" borderId="0" xfId="6" applyNumberFormat="1" applyFont="1">
      <alignment vertical="center"/>
    </xf>
    <xf numFmtId="38" fontId="12" fillId="3" borderId="0" xfId="6" applyNumberFormat="1" applyFont="1" applyFill="1">
      <alignment vertical="center"/>
    </xf>
    <xf numFmtId="181" fontId="12" fillId="0" borderId="0" xfId="6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183" fontId="2" fillId="0" borderId="0" xfId="0" applyNumberFormat="1" applyFont="1">
      <alignment vertical="center"/>
    </xf>
    <xf numFmtId="58" fontId="2" fillId="0" borderId="0" xfId="2" applyNumberFormat="1">
      <alignment vertical="center"/>
    </xf>
    <xf numFmtId="0" fontId="8" fillId="0" borderId="0" xfId="2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5" fontId="2" fillId="0" borderId="0" xfId="2" applyNumberFormat="1" applyAlignment="1">
      <alignment horizontal="left" vertical="center"/>
    </xf>
    <xf numFmtId="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textRotation="180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176" fontId="2" fillId="0" borderId="61" xfId="0" applyNumberFormat="1" applyFont="1" applyBorder="1">
      <alignment vertical="center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left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176" fontId="2" fillId="0" borderId="45" xfId="0" applyNumberFormat="1" applyFont="1" applyBorder="1">
      <alignment vertical="center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176" fontId="2" fillId="0" borderId="47" xfId="0" applyNumberFormat="1" applyFont="1" applyBorder="1" applyAlignment="1">
      <alignment horizontal="left" vertical="center"/>
    </xf>
    <xf numFmtId="176" fontId="2" fillId="0" borderId="65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>
      <alignment vertical="center"/>
    </xf>
    <xf numFmtId="176" fontId="2" fillId="0" borderId="40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left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176" fontId="2" fillId="0" borderId="6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left" vertical="center" shrinkToFi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left" vertical="center"/>
    </xf>
    <xf numFmtId="176" fontId="2" fillId="0" borderId="50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left" vertical="center"/>
    </xf>
    <xf numFmtId="176" fontId="2" fillId="0" borderId="21" xfId="0" applyNumberFormat="1" applyFont="1" applyBorder="1">
      <alignment vertical="center"/>
    </xf>
    <xf numFmtId="176" fontId="2" fillId="0" borderId="47" xfId="0" applyNumberFormat="1" applyFont="1" applyBorder="1">
      <alignment vertical="center"/>
    </xf>
    <xf numFmtId="176" fontId="2" fillId="0" borderId="68" xfId="0" applyNumberFormat="1" applyFont="1" applyBorder="1">
      <alignment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/>
    </xf>
    <xf numFmtId="176" fontId="2" fillId="0" borderId="6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49" fontId="2" fillId="0" borderId="69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70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176" fontId="2" fillId="0" borderId="73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49" fontId="2" fillId="0" borderId="57" xfId="0" applyNumberFormat="1" applyFont="1" applyBorder="1" applyAlignment="1">
      <alignment horizontal="center" vertical="center" shrinkToFit="1"/>
    </xf>
    <xf numFmtId="176" fontId="2" fillId="0" borderId="74" xfId="0" applyNumberFormat="1" applyFont="1" applyBorder="1" applyAlignment="1">
      <alignment horizontal="left" vertical="center"/>
    </xf>
    <xf numFmtId="176" fontId="2" fillId="0" borderId="75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176" fontId="2" fillId="0" borderId="79" xfId="0" applyNumberFormat="1" applyFont="1" applyBorder="1" applyAlignment="1">
      <alignment horizontal="left" vertical="center"/>
    </xf>
    <xf numFmtId="176" fontId="2" fillId="0" borderId="80" xfId="0" applyNumberFormat="1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176" fontId="2" fillId="0" borderId="5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6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22" xfId="2" applyFont="1" applyBorder="1" applyAlignment="1">
      <alignment vertical="center" shrinkToFit="1"/>
    </xf>
    <xf numFmtId="181" fontId="12" fillId="2" borderId="40" xfId="0" applyNumberFormat="1" applyFont="1" applyFill="1" applyBorder="1">
      <alignment vertical="center"/>
    </xf>
    <xf numFmtId="181" fontId="12" fillId="0" borderId="40" xfId="0" applyNumberFormat="1" applyFont="1" applyBorder="1">
      <alignment vertical="center"/>
    </xf>
    <xf numFmtId="182" fontId="2" fillId="0" borderId="41" xfId="0" applyNumberFormat="1" applyFont="1" applyBorder="1">
      <alignment vertical="center"/>
    </xf>
    <xf numFmtId="176" fontId="2" fillId="0" borderId="82" xfId="0" applyNumberFormat="1" applyFont="1" applyBorder="1" applyAlignment="1">
      <alignment vertical="center" shrinkToFit="1"/>
    </xf>
    <xf numFmtId="181" fontId="2" fillId="2" borderId="83" xfId="0" applyNumberFormat="1" applyFont="1" applyFill="1" applyBorder="1">
      <alignment vertical="center"/>
    </xf>
    <xf numFmtId="181" fontId="2" fillId="0" borderId="83" xfId="0" applyNumberFormat="1" applyFont="1" applyBorder="1">
      <alignment vertical="center"/>
    </xf>
    <xf numFmtId="0" fontId="2" fillId="0" borderId="84" xfId="0" applyFont="1" applyBorder="1">
      <alignment vertical="center"/>
    </xf>
    <xf numFmtId="181" fontId="2" fillId="2" borderId="48" xfId="2" applyNumberFormat="1" applyFill="1" applyBorder="1">
      <alignment vertical="center"/>
    </xf>
    <xf numFmtId="182" fontId="2" fillId="0" borderId="49" xfId="2" applyNumberFormat="1" applyBorder="1" applyAlignment="1">
      <alignment vertical="center" shrinkToFit="1"/>
    </xf>
    <xf numFmtId="0" fontId="2" fillId="0" borderId="66" xfId="0" applyFont="1" applyBorder="1" applyAlignment="1">
      <alignment horizontal="right" vertical="center"/>
    </xf>
    <xf numFmtId="0" fontId="2" fillId="0" borderId="85" xfId="0" applyFont="1" applyBorder="1" applyAlignment="1">
      <alignment horizontal="center" vertical="center"/>
    </xf>
    <xf numFmtId="176" fontId="12" fillId="0" borderId="86" xfId="5" applyNumberFormat="1" applyFont="1" applyBorder="1" applyAlignment="1">
      <alignment horizontal="left" vertical="center" shrinkToFit="1"/>
    </xf>
    <xf numFmtId="181" fontId="12" fillId="2" borderId="87" xfId="2" applyNumberFormat="1" applyFont="1" applyFill="1" applyBorder="1">
      <alignment vertical="center"/>
    </xf>
    <xf numFmtId="181" fontId="12" fillId="0" borderId="87" xfId="2" applyNumberFormat="1" applyFont="1" applyBorder="1">
      <alignment vertical="center"/>
    </xf>
    <xf numFmtId="182" fontId="2" fillId="0" borderId="88" xfId="2" applyNumberFormat="1" applyBorder="1">
      <alignment vertical="center"/>
    </xf>
    <xf numFmtId="0" fontId="2" fillId="3" borderId="55" xfId="2" applyFill="1" applyBorder="1">
      <alignment vertical="center"/>
    </xf>
    <xf numFmtId="38" fontId="12" fillId="3" borderId="38" xfId="4" applyFont="1" applyFill="1" applyBorder="1" applyAlignment="1">
      <alignment horizontal="right" vertical="center"/>
    </xf>
    <xf numFmtId="38" fontId="2" fillId="3" borderId="38" xfId="4" applyFont="1" applyFill="1" applyBorder="1" applyAlignment="1">
      <alignment horizontal="right" vertical="center"/>
    </xf>
    <xf numFmtId="38" fontId="12" fillId="3" borderId="48" xfId="6" applyNumberFormat="1" applyFont="1" applyFill="1" applyBorder="1">
      <alignment vertical="center"/>
    </xf>
    <xf numFmtId="38" fontId="12" fillId="3" borderId="55" xfId="4" applyFont="1" applyFill="1" applyBorder="1" applyAlignment="1">
      <alignment horizontal="right" vertical="center"/>
    </xf>
    <xf numFmtId="181" fontId="2" fillId="0" borderId="35" xfId="2" applyNumberFormat="1" applyBorder="1">
      <alignment vertical="center"/>
    </xf>
    <xf numFmtId="181" fontId="2" fillId="0" borderId="57" xfId="2" applyNumberForma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8" applyAlignment="1">
      <alignment horizontal="left" vertical="center"/>
    </xf>
    <xf numFmtId="0" fontId="2" fillId="0" borderId="0" xfId="8">
      <alignment vertical="center"/>
    </xf>
    <xf numFmtId="0" fontId="2" fillId="0" borderId="0" xfId="8" applyAlignment="1">
      <alignment horizontal="center" vertical="center"/>
    </xf>
    <xf numFmtId="0" fontId="2" fillId="0" borderId="0" xfId="8" applyAlignment="1">
      <alignment horizontal="center" vertical="center"/>
    </xf>
    <xf numFmtId="49" fontId="0" fillId="0" borderId="0" xfId="8" applyNumberFormat="1" applyFont="1" applyAlignment="1">
      <alignment horizontal="center"/>
    </xf>
    <xf numFmtId="49" fontId="1" fillId="0" borderId="0" xfId="8" applyNumberFormat="1" applyFont="1" applyAlignment="1">
      <alignment horizontal="center"/>
    </xf>
    <xf numFmtId="0" fontId="1" fillId="0" borderId="0" xfId="8" applyFont="1">
      <alignment vertical="center"/>
    </xf>
    <xf numFmtId="0" fontId="16" fillId="0" borderId="0" xfId="8" applyFont="1" applyAlignment="1">
      <alignment horizontal="center" vertical="center"/>
    </xf>
    <xf numFmtId="49" fontId="8" fillId="0" borderId="0" xfId="8" applyNumberFormat="1" applyFont="1" applyAlignment="1">
      <alignment horizontal="center"/>
    </xf>
    <xf numFmtId="49" fontId="8" fillId="0" borderId="0" xfId="8" applyNumberFormat="1" applyFont="1" applyAlignment="1">
      <alignment horizontal="center"/>
    </xf>
    <xf numFmtId="49" fontId="2" fillId="0" borderId="0" xfId="8" applyNumberFormat="1" applyAlignment="1">
      <alignment horizontal="left" vertical="center"/>
    </xf>
    <xf numFmtId="49" fontId="2" fillId="0" borderId="0" xfId="8" applyNumberFormat="1" applyAlignment="1">
      <alignment horizontal="center" vertical="center"/>
    </xf>
    <xf numFmtId="0" fontId="1" fillId="0" borderId="0" xfId="8" applyFont="1" applyAlignment="1">
      <alignment horizontal="left" vertical="center"/>
    </xf>
    <xf numFmtId="49" fontId="2" fillId="0" borderId="0" xfId="8" applyNumberFormat="1" applyAlignment="1">
      <alignment horizontal="right" vertical="center"/>
    </xf>
    <xf numFmtId="0" fontId="0" fillId="0" borderId="0" xfId="8" applyFont="1" applyAlignment="1">
      <alignment horizontal="left" vertical="center"/>
    </xf>
    <xf numFmtId="49" fontId="1" fillId="0" borderId="0" xfId="8" applyNumberFormat="1" applyFont="1" applyAlignment="1">
      <alignment horizontal="center"/>
    </xf>
    <xf numFmtId="0" fontId="7" fillId="0" borderId="0" xfId="8" applyFont="1">
      <alignment vertical="center"/>
    </xf>
  </cellXfs>
  <cellStyles count="9">
    <cellStyle name="桁区切り 2" xfId="4" xr:uid="{DF7DA2A1-2FD1-4114-A865-29301A4A1672}"/>
    <cellStyle name="標準" xfId="0" builtinId="0"/>
    <cellStyle name="標準 2" xfId="1" xr:uid="{032009F2-763C-4969-886B-A12E158AC73E}"/>
    <cellStyle name="標準_株主36期" xfId="5" xr:uid="{94C76BCB-BAB1-42B6-A007-55202D3CCEF7}"/>
    <cellStyle name="標準_設立申請書類" xfId="2" xr:uid="{0E3DC416-D8B4-4DDD-9850-53F1711A27AF}"/>
    <cellStyle name="標準_設立申請書類_平成24年度総会資料 (version 1)" xfId="7" xr:uid="{79574C62-77D2-4334-9CB5-A08171A1CA82}"/>
    <cellStyle name="標準_第１回定期総会_第10回定期総会－H.26 2" xfId="3" xr:uid="{F36FDC24-8BD7-4BBF-97ED-9ED303A6B800}"/>
    <cellStyle name="標準_第８回定期総会－H.24－認定" xfId="6" xr:uid="{1B3849DF-904F-4080-9BB4-FE6E53B3540B}"/>
    <cellStyle name="標準_定款－改訂" xfId="8" xr:uid="{A92A7973-29E9-40B8-8BF2-2B6AD9CBE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77</xdr:row>
      <xdr:rowOff>57150</xdr:rowOff>
    </xdr:from>
    <xdr:to>
      <xdr:col>7</xdr:col>
      <xdr:colOff>1215971</xdr:colOff>
      <xdr:row>91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B92D0DF-A5AE-4EE6-B7EB-AF193A60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6" y="17354550"/>
          <a:ext cx="304477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316;&#26989;&#20013;\&#31532;17&#22238;&#23450;&#26399;&#32207;&#20250;&#65293;&#20196;&#21644;&#65299;&#241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知らせ"/>
      <sheetName val="はがき"/>
      <sheetName val="表紙・次第"/>
      <sheetName val="事業報告"/>
      <sheetName val="決算"/>
      <sheetName val="事業計画"/>
      <sheetName val="行事予定表"/>
      <sheetName val="予算"/>
      <sheetName val="役員改選"/>
      <sheetName val="議事録"/>
      <sheetName val="預金残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E488-9280-4E5C-B66C-DDB604A62695}">
  <dimension ref="A1:L122"/>
  <sheetViews>
    <sheetView showGridLines="0" tabSelected="1" view="pageBreakPreview" topLeftCell="A28" zoomScaleNormal="100" zoomScaleSheetLayoutView="100" workbookViewId="0">
      <selection activeCell="C51" sqref="C51"/>
    </sheetView>
  </sheetViews>
  <sheetFormatPr defaultRowHeight="14.25"/>
  <cols>
    <col min="1" max="3" width="4.625" style="1" customWidth="1"/>
    <col min="4" max="7" width="12.625" style="1" customWidth="1"/>
    <col min="8" max="9" width="11.125" style="1" customWidth="1"/>
    <col min="10" max="16384" width="9" style="1"/>
  </cols>
  <sheetData>
    <row r="1" spans="1:9" ht="20.100000000000001" customHeight="1"/>
    <row r="2" spans="1:9" ht="20.100000000000001" customHeight="1"/>
    <row r="3" spans="1:9" ht="20.100000000000001" customHeight="1"/>
    <row r="4" spans="1:9" ht="20.100000000000001" customHeight="1"/>
    <row r="5" spans="1:9" ht="20.100000000000001" customHeight="1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9" ht="20.100000000000001" customHeight="1">
      <c r="A6" s="2"/>
      <c r="B6" s="2"/>
      <c r="C6" s="2"/>
      <c r="D6" s="2"/>
      <c r="E6" s="2"/>
      <c r="F6" s="2"/>
      <c r="G6" s="2"/>
      <c r="H6" s="2"/>
      <c r="I6" s="2"/>
    </row>
    <row r="7" spans="1:9" ht="20.100000000000001" customHeight="1"/>
    <row r="8" spans="1:9" ht="20.100000000000001" customHeight="1"/>
    <row r="9" spans="1:9" ht="20.100000000000001" customHeight="1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20.100000000000001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spans="1:9" ht="20.100000000000001" customHeight="1">
      <c r="A17" s="3" t="s">
        <v>2</v>
      </c>
      <c r="B17" s="3"/>
      <c r="C17" s="3"/>
      <c r="D17" s="3"/>
      <c r="E17" s="3"/>
      <c r="F17" s="3"/>
      <c r="G17" s="3"/>
      <c r="H17" s="3"/>
      <c r="I17" s="3"/>
    </row>
    <row r="18" spans="1:9" ht="20.100000000000001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0.100000000000001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20.100000000000001" customHeight="1"/>
    <row r="21" spans="1:9" ht="20.100000000000001" customHeight="1"/>
    <row r="22" spans="1:9" ht="20.100000000000001" customHeight="1"/>
    <row r="23" spans="1:9" ht="20.100000000000001" customHeight="1"/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30" customHeight="1">
      <c r="D30" s="4"/>
      <c r="E30" s="5"/>
    </row>
    <row r="31" spans="1:9" ht="20.100000000000001" customHeight="1">
      <c r="D31" s="4"/>
      <c r="E31" s="6"/>
    </row>
    <row r="32" spans="1:9" ht="30" customHeight="1">
      <c r="D32" s="4"/>
      <c r="E32" s="6"/>
    </row>
    <row r="33" spans="1:9" ht="20.100000000000001" customHeight="1"/>
    <row r="34" spans="1:9" ht="20.100000000000001" customHeight="1"/>
    <row r="35" spans="1:9" ht="20.100000000000001" customHeight="1"/>
    <row r="36" spans="1:9" ht="20.100000000000001" customHeight="1">
      <c r="A36" s="2" t="s">
        <v>3</v>
      </c>
      <c r="B36" s="2"/>
      <c r="C36" s="2"/>
      <c r="D36" s="2"/>
      <c r="E36" s="2"/>
      <c r="F36" s="2"/>
      <c r="G36" s="2"/>
      <c r="H36" s="2"/>
      <c r="I36" s="2"/>
    </row>
    <row r="37" spans="1:9" ht="20.100000000000001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0.100000000000001" customHeight="1"/>
    <row r="39" spans="1:9" ht="20.100000000000001" customHeight="1"/>
    <row r="40" spans="1:9" ht="20.100000000000001" customHeight="1"/>
    <row r="41" spans="1:9" ht="20.100000000000001" customHeight="1"/>
    <row r="42" spans="1:9" s="8" customFormat="1" ht="20.100000000000001" customHeight="1">
      <c r="A42" s="7" t="s">
        <v>4</v>
      </c>
      <c r="B42" s="7"/>
      <c r="C42" s="7"/>
      <c r="D42" s="7"/>
      <c r="E42" s="7"/>
      <c r="F42" s="7"/>
      <c r="G42" s="7"/>
      <c r="H42" s="7"/>
      <c r="I42" s="7"/>
    </row>
    <row r="43" spans="1:9" s="8" customFormat="1" ht="20.100000000000001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s="8" customFormat="1" ht="20.100000000000001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s="8" customFormat="1" ht="20.100000000000001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s="8" customFormat="1" ht="20.100000000000001" customHeight="1"/>
    <row r="47" spans="1:9" s="8" customFormat="1" ht="20.100000000000001" customHeight="1"/>
    <row r="48" spans="1:9" s="8" customFormat="1" ht="20.100000000000001" customHeight="1">
      <c r="B48" s="8" t="s">
        <v>5</v>
      </c>
    </row>
    <row r="49" spans="1:12" s="8" customFormat="1" ht="20.100000000000001" customHeight="1"/>
    <row r="50" spans="1:12" s="8" customFormat="1" ht="20.100000000000001" customHeight="1">
      <c r="C50" s="10" t="s">
        <v>6</v>
      </c>
      <c r="D50" s="1"/>
    </row>
    <row r="51" spans="1:12" s="8" customFormat="1" ht="20.100000000000001" customHeight="1">
      <c r="C51" s="10" t="s">
        <v>7</v>
      </c>
    </row>
    <row r="52" spans="1:12" s="8" customFormat="1" ht="20.100000000000001" customHeight="1"/>
    <row r="53" spans="1:12" s="8" customFormat="1" ht="20.100000000000001" customHeight="1"/>
    <row r="54" spans="1:12" s="8" customFormat="1" ht="20.100000000000001" customHeight="1">
      <c r="C54" s="10" t="s">
        <v>8</v>
      </c>
    </row>
    <row r="55" spans="1:12" s="8" customFormat="1" ht="20.100000000000001" customHeight="1"/>
    <row r="56" spans="1:12" s="8" customFormat="1" ht="20.100000000000001" customHeight="1"/>
    <row r="57" spans="1:12" s="8" customFormat="1" ht="20.100000000000001" customHeight="1">
      <c r="C57" s="10" t="s">
        <v>9</v>
      </c>
      <c r="L57" s="10" t="s">
        <v>10</v>
      </c>
    </row>
    <row r="58" spans="1:12" s="8" customFormat="1" ht="20.100000000000001" customHeight="1"/>
    <row r="59" spans="1:12" ht="20.100000000000001" customHeight="1">
      <c r="A59" s="8"/>
      <c r="B59" s="8"/>
      <c r="E59" s="8"/>
      <c r="F59" s="8"/>
      <c r="G59" s="8"/>
      <c r="H59" s="8"/>
      <c r="I59" s="8"/>
    </row>
    <row r="60" spans="1:12" ht="20.100000000000001" customHeight="1">
      <c r="A60" s="8"/>
      <c r="B60" s="8"/>
      <c r="C60" s="10"/>
      <c r="D60" s="10"/>
      <c r="E60" s="8"/>
      <c r="F60" s="8"/>
      <c r="G60" s="8"/>
      <c r="H60" s="8"/>
      <c r="I60" s="8"/>
      <c r="L60" s="10" t="s">
        <v>11</v>
      </c>
    </row>
    <row r="61" spans="1:12" ht="20.100000000000001" customHeight="1">
      <c r="A61" s="8"/>
      <c r="B61" s="8"/>
      <c r="D61" s="10"/>
      <c r="E61" s="8"/>
      <c r="F61" s="8"/>
      <c r="G61" s="8"/>
      <c r="H61" s="8"/>
      <c r="I61" s="8"/>
    </row>
    <row r="62" spans="1:12" ht="20.100000000000001" customHeight="1">
      <c r="A62" s="8"/>
      <c r="B62" s="8"/>
      <c r="D62" s="10"/>
      <c r="E62" s="8"/>
      <c r="F62" s="8"/>
      <c r="G62" s="8"/>
      <c r="H62" s="8"/>
      <c r="I62" s="8"/>
    </row>
    <row r="63" spans="1:12" ht="20.100000000000001" customHeight="1">
      <c r="A63" s="8"/>
      <c r="B63" s="8"/>
      <c r="D63" s="10"/>
      <c r="E63" s="8"/>
      <c r="F63" s="8"/>
      <c r="G63" s="8"/>
      <c r="H63" s="8"/>
      <c r="I63" s="8"/>
    </row>
    <row r="64" spans="1:12" s="8" customFormat="1" ht="20.100000000000001" customHeight="1"/>
    <row r="65" spans="1:9" s="8" customFormat="1" ht="20.100000000000001" customHeight="1"/>
    <row r="66" spans="1:9" s="8" customFormat="1" ht="20.100000000000001" customHeight="1"/>
    <row r="67" spans="1:9" s="8" customFormat="1" ht="20.100000000000001" customHeight="1"/>
    <row r="68" spans="1:9" s="8" customFormat="1" ht="20.100000000000001" customHeight="1"/>
    <row r="69" spans="1:9" s="8" customFormat="1" ht="20.100000000000001" customHeight="1"/>
    <row r="70" spans="1:9" s="8" customFormat="1" ht="20.100000000000001" customHeight="1"/>
    <row r="71" spans="1:9" s="8" customFormat="1" ht="20.100000000000001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s="8" customFormat="1" ht="20.100000000000001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s="8" customFormat="1" ht="20.100000000000001" customHeight="1"/>
    <row r="74" spans="1:9" s="8" customFormat="1" ht="20.100000000000001" customHeight="1"/>
    <row r="75" spans="1:9" s="8" customFormat="1" ht="20.100000000000001" customHeight="1"/>
    <row r="76" spans="1:9" s="8" customFormat="1" ht="20.100000000000001" customHeight="1"/>
    <row r="77" spans="1:9" s="8" customFormat="1" ht="20.100000000000001" customHeight="1"/>
    <row r="78" spans="1:9" s="8" customFormat="1" ht="20.100000000000001" customHeight="1"/>
    <row r="79" spans="1:9" s="8" customFormat="1" ht="20.100000000000001" customHeight="1"/>
    <row r="80" spans="1:9" s="8" customFormat="1" ht="20.100000000000001" customHeight="1"/>
    <row r="81" spans="1:9" s="8" customFormat="1" ht="20.100000000000001" customHeight="1"/>
    <row r="82" spans="1:9" s="8" customFormat="1" ht="20.100000000000001" customHeight="1"/>
    <row r="83" spans="1:9" s="8" customFormat="1" ht="20.100000000000001" customHeight="1"/>
    <row r="84" spans="1:9" s="8" customFormat="1" ht="30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s="8" customFormat="1" ht="30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s="8" customFormat="1" ht="30" customHeight="1"/>
    <row r="87" spans="1:9" s="8" customFormat="1" ht="30" customHeight="1"/>
    <row r="88" spans="1:9" s="8" customFormat="1" ht="30" customHeight="1"/>
    <row r="89" spans="1:9" s="8" customFormat="1" ht="30" customHeight="1"/>
    <row r="90" spans="1:9" s="8" customFormat="1" ht="30" customHeight="1"/>
    <row r="91" spans="1:9" s="8" customFormat="1" ht="30" customHeight="1"/>
    <row r="92" spans="1:9" ht="20.100000000000001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20.100000000000001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20.100000000000001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20.100000000000001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20.100000000000001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12" ht="20.100000000000001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12" ht="20.100000000000001" customHeight="1">
      <c r="A98" s="8"/>
      <c r="B98" s="8"/>
      <c r="C98" s="10"/>
      <c r="D98" s="10"/>
      <c r="E98" s="8"/>
      <c r="F98" s="8"/>
      <c r="G98" s="8"/>
      <c r="H98" s="8"/>
      <c r="I98" s="8"/>
    </row>
    <row r="99" spans="1:12" ht="20.100000000000001" customHeight="1">
      <c r="A99" s="8"/>
      <c r="B99" s="8"/>
      <c r="C99" s="10"/>
      <c r="D99" s="10"/>
      <c r="E99" s="8"/>
      <c r="F99" s="8"/>
      <c r="G99" s="8"/>
      <c r="H99" s="8"/>
      <c r="I99" s="8"/>
    </row>
    <row r="100" spans="1:12" ht="20.100000000000001" customHeight="1">
      <c r="A100" s="8"/>
      <c r="B100" s="8"/>
      <c r="C100" s="10"/>
      <c r="D100" s="10"/>
      <c r="E100" s="8"/>
      <c r="F100" s="8"/>
      <c r="G100" s="8"/>
      <c r="H100" s="8"/>
      <c r="I100" s="8"/>
      <c r="L100" s="10"/>
    </row>
    <row r="101" spans="1:12" ht="20.100000000000001" customHeight="1">
      <c r="A101" s="8"/>
      <c r="B101" s="8"/>
      <c r="C101" s="10"/>
      <c r="D101" s="10"/>
      <c r="E101" s="8"/>
      <c r="F101" s="8"/>
      <c r="G101" s="8"/>
      <c r="H101" s="8"/>
      <c r="I101" s="8"/>
    </row>
    <row r="102" spans="1:12" s="8" customFormat="1" ht="20.100000000000001" customHeight="1"/>
    <row r="103" spans="1:12" s="8" customFormat="1" ht="20.100000000000001" customHeight="1"/>
    <row r="104" spans="1:12" ht="18.75">
      <c r="A104" s="8"/>
      <c r="B104" s="8"/>
      <c r="C104" s="8"/>
      <c r="D104" s="8"/>
      <c r="E104" s="8"/>
      <c r="F104" s="8"/>
      <c r="G104" s="8"/>
      <c r="H104" s="8"/>
      <c r="I104" s="8"/>
    </row>
    <row r="105" spans="1:12" ht="18.75">
      <c r="A105" s="8"/>
      <c r="B105" s="8"/>
      <c r="C105" s="8"/>
      <c r="D105" s="8"/>
      <c r="E105" s="8"/>
      <c r="F105" s="8"/>
      <c r="G105" s="8"/>
      <c r="H105" s="8"/>
      <c r="I105" s="8"/>
    </row>
    <row r="106" spans="1:12" ht="18.75">
      <c r="A106" s="8"/>
      <c r="B106" s="8"/>
      <c r="C106" s="8"/>
      <c r="D106" s="8"/>
      <c r="E106" s="8"/>
      <c r="F106" s="8"/>
      <c r="G106" s="8"/>
      <c r="H106" s="8"/>
      <c r="I106" s="8"/>
    </row>
    <row r="107" spans="1:12" ht="18.75">
      <c r="A107" s="8"/>
      <c r="B107" s="8"/>
      <c r="C107" s="8"/>
      <c r="D107" s="8"/>
      <c r="E107" s="8"/>
      <c r="F107" s="8"/>
      <c r="G107" s="8"/>
      <c r="H107" s="8"/>
      <c r="I107" s="8"/>
    </row>
    <row r="108" spans="1:12" ht="18.75">
      <c r="A108" s="8"/>
      <c r="B108" s="8"/>
      <c r="C108" s="8"/>
      <c r="D108" s="8"/>
      <c r="E108" s="8"/>
      <c r="F108" s="8"/>
      <c r="G108" s="8"/>
      <c r="H108" s="8"/>
      <c r="I108" s="8"/>
    </row>
    <row r="109" spans="1:12" ht="18.75">
      <c r="A109" s="8"/>
      <c r="B109" s="8"/>
      <c r="C109" s="8"/>
      <c r="D109" s="8"/>
      <c r="E109" s="8"/>
      <c r="F109" s="8"/>
      <c r="G109" s="8"/>
      <c r="H109" s="8"/>
      <c r="I109" s="8"/>
    </row>
    <row r="110" spans="1:12" ht="14.25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12" ht="14.25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12" ht="18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8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8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8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8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8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8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8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8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8.75">
      <c r="A122" s="8"/>
      <c r="B122" s="8"/>
      <c r="C122" s="8"/>
      <c r="D122" s="8"/>
      <c r="E122" s="8"/>
      <c r="F122" s="8"/>
      <c r="G122" s="8"/>
      <c r="H122" s="8"/>
      <c r="I122" s="8"/>
    </row>
  </sheetData>
  <mergeCells count="8">
    <mergeCell ref="A84:I85"/>
    <mergeCell ref="A110:I111"/>
    <mergeCell ref="A5:I6"/>
    <mergeCell ref="A9:I10"/>
    <mergeCell ref="A17:I19"/>
    <mergeCell ref="A36:I37"/>
    <mergeCell ref="A42:I43"/>
    <mergeCell ref="A71:I72"/>
  </mergeCells>
  <phoneticPr fontId="3"/>
  <pageMargins left="0.98425196850393704" right="0.59055118110236227" top="0.59055118110236227" bottom="0.31496062992125984" header="0.51181102362204722" footer="0.51181102362204722"/>
  <pageSetup paperSize="9" scale="99" orientation="portrait" horizontalDpi="300" verticalDpi="300" r:id="rId1"/>
  <headerFooter alignWithMargins="0"/>
  <rowBreaks count="2" manualBreakCount="2">
    <brk id="38" max="8" man="1"/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659D-34E6-4AB9-9DCD-136F7E1B4F61}">
  <dimension ref="A1:U94"/>
  <sheetViews>
    <sheetView showGridLines="0" view="pageBreakPreview" topLeftCell="A57" zoomScale="87" zoomScaleNormal="100" zoomScaleSheetLayoutView="87" workbookViewId="0">
      <selection activeCell="C51" sqref="C51"/>
    </sheetView>
  </sheetViews>
  <sheetFormatPr defaultRowHeight="14.25"/>
  <cols>
    <col min="1" max="1" width="12.625" style="1" customWidth="1"/>
    <col min="2" max="2" width="8.625" style="1" customWidth="1"/>
    <col min="3" max="3" width="12.625" style="1" customWidth="1"/>
    <col min="4" max="6" width="7.375" style="1" customWidth="1"/>
    <col min="7" max="7" width="15.125" style="1" customWidth="1"/>
    <col min="8" max="8" width="16.375" style="1" customWidth="1"/>
    <col min="9" max="10" width="9" style="1"/>
    <col min="11" max="11" width="10.5" style="1" bestFit="1" customWidth="1"/>
    <col min="12" max="16384" width="9" style="1"/>
  </cols>
  <sheetData>
    <row r="1" spans="1:8" s="8" customFormat="1" ht="30" customHeight="1">
      <c r="A1" s="7" t="s">
        <v>12</v>
      </c>
      <c r="B1" s="7"/>
      <c r="C1" s="7"/>
      <c r="D1" s="7"/>
      <c r="E1" s="7"/>
      <c r="F1" s="7"/>
      <c r="G1" s="7"/>
      <c r="H1" s="7"/>
    </row>
    <row r="2" spans="1:8" s="8" customFormat="1" ht="9.9499999999999993" customHeight="1"/>
    <row r="3" spans="1:8" ht="20.100000000000001" customHeight="1">
      <c r="A3" s="10" t="s">
        <v>13</v>
      </c>
      <c r="B3" s="10"/>
      <c r="C3" s="10"/>
      <c r="D3" s="10"/>
    </row>
    <row r="4" spans="1:8" ht="18" customHeight="1">
      <c r="A4" s="1" t="s">
        <v>14</v>
      </c>
      <c r="G4" s="12" t="s">
        <v>15</v>
      </c>
      <c r="H4" s="12"/>
    </row>
    <row r="5" spans="1:8" ht="9.9499999999999993" customHeight="1"/>
    <row r="6" spans="1:8" ht="18" customHeight="1" thickBot="1">
      <c r="B6" s="13" t="s">
        <v>16</v>
      </c>
      <c r="C6" s="14"/>
      <c r="D6" s="15" t="s">
        <v>17</v>
      </c>
      <c r="E6" s="16"/>
      <c r="F6" s="17" t="s">
        <v>18</v>
      </c>
      <c r="G6" s="18" t="s">
        <v>19</v>
      </c>
      <c r="H6" s="19"/>
    </row>
    <row r="7" spans="1:8" ht="18" customHeight="1">
      <c r="B7" s="20"/>
      <c r="C7" s="21"/>
      <c r="D7" s="22" t="s">
        <v>20</v>
      </c>
      <c r="E7" s="22" t="s">
        <v>21</v>
      </c>
      <c r="F7" s="23"/>
      <c r="G7" s="24" t="s">
        <v>22</v>
      </c>
      <c r="H7" s="25" t="s">
        <v>23</v>
      </c>
    </row>
    <row r="8" spans="1:8" ht="18" customHeight="1">
      <c r="B8" s="26" t="s">
        <v>24</v>
      </c>
      <c r="C8" s="27" t="s">
        <v>25</v>
      </c>
      <c r="D8" s="28">
        <v>48</v>
      </c>
      <c r="E8" s="28">
        <v>36</v>
      </c>
      <c r="F8" s="29">
        <f>E8-D8</f>
        <v>-12</v>
      </c>
      <c r="G8" s="30"/>
      <c r="H8" s="31" t="s">
        <v>26</v>
      </c>
    </row>
    <row r="9" spans="1:8" ht="18" customHeight="1">
      <c r="B9" s="32"/>
      <c r="C9" s="33" t="s">
        <v>27</v>
      </c>
      <c r="D9" s="34">
        <v>63</v>
      </c>
      <c r="E9" s="34">
        <v>64</v>
      </c>
      <c r="F9" s="35">
        <f>E9-D9</f>
        <v>1</v>
      </c>
      <c r="G9" s="36" t="s">
        <v>28</v>
      </c>
      <c r="H9" s="37" t="s">
        <v>29</v>
      </c>
    </row>
    <row r="10" spans="1:8" ht="18" customHeight="1">
      <c r="B10" s="38" t="s">
        <v>30</v>
      </c>
      <c r="C10" s="33" t="s">
        <v>31</v>
      </c>
      <c r="D10" s="34">
        <v>7</v>
      </c>
      <c r="E10" s="34">
        <v>7</v>
      </c>
      <c r="F10" s="35">
        <f>E10-D10</f>
        <v>0</v>
      </c>
      <c r="G10" s="39"/>
      <c r="H10" s="40"/>
    </row>
    <row r="11" spans="1:8" ht="18" customHeight="1" thickBot="1">
      <c r="B11" s="41"/>
      <c r="C11" s="42" t="s">
        <v>27</v>
      </c>
      <c r="D11" s="43">
        <v>19</v>
      </c>
      <c r="E11" s="43">
        <v>18</v>
      </c>
      <c r="F11" s="44">
        <f>E11-D11</f>
        <v>-1</v>
      </c>
      <c r="G11" s="45" t="s">
        <v>32</v>
      </c>
      <c r="H11" s="46" t="s">
        <v>33</v>
      </c>
    </row>
    <row r="12" spans="1:8" ht="18" customHeight="1" thickTop="1" thickBot="1">
      <c r="B12" s="47" t="s">
        <v>34</v>
      </c>
      <c r="C12" s="48"/>
      <c r="D12" s="49">
        <f>D8+D9+D10+D11</f>
        <v>137</v>
      </c>
      <c r="E12" s="49">
        <f>E8+E9+E10+E11</f>
        <v>125</v>
      </c>
      <c r="F12" s="50">
        <f>E12-D12</f>
        <v>-12</v>
      </c>
      <c r="G12" s="51">
        <v>2</v>
      </c>
      <c r="H12" s="51">
        <v>14</v>
      </c>
    </row>
    <row r="13" spans="1:8" ht="18" customHeight="1">
      <c r="A13" s="52" t="s">
        <v>35</v>
      </c>
      <c r="B13" s="53"/>
      <c r="C13" s="53"/>
      <c r="D13" s="53"/>
      <c r="E13" s="53"/>
      <c r="F13" s="53"/>
      <c r="G13" s="53"/>
      <c r="H13" s="53"/>
    </row>
    <row r="14" spans="1:8" ht="18" customHeight="1">
      <c r="A14" s="52" t="s">
        <v>36</v>
      </c>
      <c r="B14" s="53"/>
      <c r="C14" s="53"/>
      <c r="D14" s="53"/>
      <c r="E14" s="53"/>
      <c r="F14" s="53"/>
      <c r="G14" s="53"/>
      <c r="H14" s="53"/>
    </row>
    <row r="15" spans="1:8" ht="18" customHeight="1">
      <c r="A15" s="52"/>
      <c r="B15" s="53"/>
      <c r="C15" s="53"/>
      <c r="D15" s="53"/>
      <c r="E15" s="53"/>
      <c r="F15" s="53"/>
      <c r="G15" s="53"/>
      <c r="H15" s="53"/>
    </row>
    <row r="16" spans="1:8" ht="18" customHeight="1">
      <c r="A16" s="54" t="s">
        <v>37</v>
      </c>
      <c r="B16" s="54"/>
      <c r="C16" s="54"/>
      <c r="D16" s="54"/>
      <c r="E16" s="55"/>
      <c r="F16" s="55"/>
      <c r="G16" s="55"/>
      <c r="H16" s="55"/>
    </row>
    <row r="17" spans="1:10" ht="18" customHeight="1">
      <c r="A17" s="55" t="s">
        <v>38</v>
      </c>
      <c r="B17" s="55"/>
      <c r="C17" s="55"/>
      <c r="D17" s="55"/>
      <c r="E17" s="55"/>
      <c r="F17" s="55"/>
      <c r="G17" s="55"/>
      <c r="H17" s="55"/>
    </row>
    <row r="18" spans="1:10" s="8" customFormat="1" ht="9.9499999999999993" customHeight="1"/>
    <row r="19" spans="1:10" ht="18" customHeight="1">
      <c r="A19" s="55" t="s">
        <v>39</v>
      </c>
      <c r="B19" s="55"/>
      <c r="C19" s="56"/>
      <c r="D19" s="56"/>
      <c r="E19" s="55"/>
      <c r="F19" s="55"/>
      <c r="G19" s="57"/>
      <c r="H19" s="55"/>
    </row>
    <row r="20" spans="1:10" ht="18" customHeight="1">
      <c r="A20" s="55" t="s">
        <v>40</v>
      </c>
      <c r="B20" s="55"/>
      <c r="C20" s="56" t="s">
        <v>41</v>
      </c>
      <c r="D20" s="56"/>
      <c r="E20" s="58"/>
      <c r="F20" s="58"/>
      <c r="G20" s="59" t="s">
        <v>42</v>
      </c>
      <c r="H20" s="55"/>
    </row>
    <row r="21" spans="1:10" ht="18" customHeight="1">
      <c r="A21" s="55" t="s">
        <v>43</v>
      </c>
      <c r="B21" s="55"/>
      <c r="C21" s="56" t="s">
        <v>44</v>
      </c>
      <c r="D21" s="56"/>
      <c r="E21" s="55"/>
      <c r="F21" s="55"/>
      <c r="G21" s="56"/>
      <c r="H21" s="55"/>
      <c r="J21" s="60"/>
    </row>
    <row r="22" spans="1:10" ht="18" customHeight="1">
      <c r="A22" s="55"/>
      <c r="B22" s="55"/>
      <c r="C22" s="56" t="s">
        <v>45</v>
      </c>
      <c r="D22" s="56"/>
      <c r="E22" s="55"/>
      <c r="F22" s="55"/>
      <c r="G22" s="56"/>
      <c r="H22" s="55"/>
      <c r="J22" s="60"/>
    </row>
    <row r="23" spans="1:10" ht="18" customHeight="1">
      <c r="A23" s="55"/>
      <c r="B23" s="55"/>
      <c r="C23" s="56" t="s">
        <v>46</v>
      </c>
      <c r="D23" s="56"/>
      <c r="E23" s="55"/>
      <c r="F23" s="55"/>
      <c r="G23" s="56"/>
      <c r="H23" s="55"/>
      <c r="J23" s="60"/>
    </row>
    <row r="24" spans="1:10" ht="18" customHeight="1">
      <c r="A24" s="55" t="s">
        <v>47</v>
      </c>
      <c r="B24" s="55"/>
      <c r="C24" s="56" t="s">
        <v>48</v>
      </c>
      <c r="D24" s="56"/>
      <c r="E24" s="55"/>
      <c r="F24" s="55"/>
      <c r="G24" s="56"/>
      <c r="H24" s="55"/>
      <c r="J24" s="60"/>
    </row>
    <row r="25" spans="1:10" ht="18" customHeight="1">
      <c r="A25" s="55"/>
      <c r="B25" s="55"/>
      <c r="C25" s="56" t="s">
        <v>49</v>
      </c>
      <c r="D25" s="56"/>
      <c r="E25" s="55"/>
      <c r="F25" s="55"/>
      <c r="G25" s="56"/>
      <c r="H25" s="55"/>
      <c r="J25" s="60"/>
    </row>
    <row r="26" spans="1:10" s="8" customFormat="1" ht="9.9499999999999993" customHeight="1"/>
    <row r="27" spans="1:10" ht="18" customHeight="1">
      <c r="A27" s="55" t="s">
        <v>50</v>
      </c>
      <c r="B27" s="55"/>
      <c r="C27" s="56"/>
      <c r="D27" s="56"/>
      <c r="E27" s="55"/>
      <c r="F27" s="55"/>
      <c r="G27" s="56"/>
      <c r="H27" s="57"/>
    </row>
    <row r="28" spans="1:10" ht="18" customHeight="1">
      <c r="A28" s="55" t="s">
        <v>51</v>
      </c>
      <c r="B28" s="55"/>
      <c r="C28" s="56"/>
      <c r="D28" s="56"/>
      <c r="E28" s="55"/>
      <c r="F28" s="55"/>
      <c r="G28" s="55"/>
      <c r="H28" s="57"/>
    </row>
    <row r="29" spans="1:10" ht="18" customHeight="1">
      <c r="A29" s="55" t="s">
        <v>52</v>
      </c>
      <c r="B29" s="55"/>
      <c r="C29" s="56"/>
      <c r="D29" s="56"/>
      <c r="E29" s="57"/>
      <c r="F29" s="57"/>
      <c r="G29" s="59" t="s">
        <v>53</v>
      </c>
      <c r="H29" s="55"/>
    </row>
    <row r="30" spans="1:10" ht="18" customHeight="1">
      <c r="A30" s="55" t="s">
        <v>54</v>
      </c>
      <c r="B30" s="55"/>
      <c r="C30" s="56"/>
      <c r="D30" s="56"/>
      <c r="E30" s="57"/>
      <c r="F30" s="57"/>
      <c r="G30" s="59" t="s">
        <v>55</v>
      </c>
      <c r="H30" s="55"/>
    </row>
    <row r="31" spans="1:10" ht="18" customHeight="1">
      <c r="A31" s="55" t="s">
        <v>56</v>
      </c>
      <c r="B31" s="55"/>
      <c r="C31" s="56"/>
      <c r="D31" s="56"/>
      <c r="E31" s="57"/>
      <c r="F31" s="57"/>
      <c r="G31" s="59" t="s">
        <v>57</v>
      </c>
      <c r="H31" s="55"/>
    </row>
    <row r="32" spans="1:10" ht="18" customHeight="1">
      <c r="A32" s="55" t="s">
        <v>58</v>
      </c>
      <c r="B32" s="55"/>
      <c r="C32" s="55"/>
      <c r="D32" s="55"/>
      <c r="E32" s="55"/>
      <c r="F32" s="55"/>
      <c r="G32" s="59" t="s">
        <v>59</v>
      </c>
      <c r="H32" s="57"/>
    </row>
    <row r="33" spans="1:20" ht="18" customHeight="1">
      <c r="A33" s="55"/>
      <c r="B33" s="55" t="s">
        <v>60</v>
      </c>
      <c r="C33" s="56"/>
      <c r="D33" s="56"/>
      <c r="E33" s="57"/>
      <c r="F33" s="57"/>
      <c r="G33" s="59"/>
      <c r="H33" s="55"/>
    </row>
    <row r="34" spans="1:20" ht="18" customHeight="1">
      <c r="A34" s="55" t="s">
        <v>61</v>
      </c>
      <c r="B34" s="55"/>
      <c r="C34" s="56"/>
      <c r="D34" s="56"/>
      <c r="E34" s="55"/>
      <c r="F34" s="55"/>
      <c r="G34" s="59"/>
      <c r="H34" s="55"/>
    </row>
    <row r="35" spans="1:20" ht="18" customHeight="1">
      <c r="A35" s="55" t="s">
        <v>62</v>
      </c>
      <c r="B35" s="55"/>
      <c r="C35" s="56"/>
      <c r="D35" s="56"/>
      <c r="E35" s="57"/>
      <c r="F35" s="57"/>
      <c r="G35" s="59" t="s">
        <v>63</v>
      </c>
      <c r="H35" s="55"/>
    </row>
    <row r="36" spans="1:20" ht="18" customHeight="1">
      <c r="A36" s="55"/>
      <c r="B36" s="55" t="s">
        <v>64</v>
      </c>
      <c r="C36" s="56"/>
      <c r="D36" s="56"/>
      <c r="E36" s="57"/>
      <c r="F36" s="57"/>
      <c r="G36" s="59"/>
      <c r="H36" s="55"/>
    </row>
    <row r="37" spans="1:20" ht="18" customHeight="1">
      <c r="A37" s="55" t="s">
        <v>65</v>
      </c>
      <c r="B37" s="55"/>
      <c r="C37" s="56"/>
      <c r="D37" s="56"/>
      <c r="E37" s="55"/>
      <c r="F37" s="55"/>
      <c r="G37" s="59"/>
      <c r="H37" s="55"/>
    </row>
    <row r="38" spans="1:20" ht="18" customHeight="1">
      <c r="A38" s="55" t="s">
        <v>66</v>
      </c>
      <c r="B38" s="55"/>
      <c r="C38" s="56"/>
      <c r="D38" s="56"/>
      <c r="E38" s="55"/>
      <c r="F38" s="55"/>
      <c r="G38" s="59" t="s">
        <v>67</v>
      </c>
      <c r="H38" s="55"/>
    </row>
    <row r="39" spans="1:20" ht="18" customHeight="1">
      <c r="A39" s="55" t="s">
        <v>68</v>
      </c>
      <c r="B39" s="55"/>
      <c r="C39" s="56"/>
      <c r="D39" s="56"/>
      <c r="E39" s="55"/>
      <c r="F39" s="55"/>
      <c r="G39" s="59" t="s">
        <v>69</v>
      </c>
      <c r="H39" s="55"/>
    </row>
    <row r="40" spans="1:20" ht="18" customHeight="1">
      <c r="A40" s="55" t="s">
        <v>70</v>
      </c>
      <c r="B40" s="55"/>
      <c r="C40" s="56"/>
      <c r="D40" s="56"/>
      <c r="E40" s="55"/>
      <c r="F40" s="55"/>
      <c r="G40" s="59" t="s">
        <v>71</v>
      </c>
      <c r="H40" s="55"/>
    </row>
    <row r="41" spans="1:20" ht="18" customHeight="1">
      <c r="A41" s="55" t="s">
        <v>72</v>
      </c>
      <c r="B41" s="55"/>
      <c r="C41" s="55"/>
      <c r="D41" s="55"/>
      <c r="E41" s="55"/>
      <c r="F41" s="55"/>
      <c r="G41" s="56" t="s">
        <v>73</v>
      </c>
      <c r="H41" s="57"/>
    </row>
    <row r="42" spans="1:20" ht="18" customHeight="1">
      <c r="A42" s="55"/>
      <c r="B42" s="55" t="s">
        <v>74</v>
      </c>
      <c r="C42" s="56"/>
      <c r="D42" s="56"/>
      <c r="E42" s="57"/>
      <c r="F42" s="57"/>
      <c r="G42" s="59"/>
      <c r="H42" s="55"/>
    </row>
    <row r="43" spans="1:20" ht="18" customHeight="1">
      <c r="A43" s="55" t="s">
        <v>75</v>
      </c>
      <c r="C43" s="56"/>
      <c r="D43" s="56"/>
      <c r="E43" s="57"/>
      <c r="F43" s="57"/>
      <c r="G43" s="59"/>
      <c r="H43" s="55"/>
    </row>
    <row r="44" spans="1:20" ht="18" customHeight="1">
      <c r="A44" s="55" t="s">
        <v>76</v>
      </c>
      <c r="B44" s="55"/>
      <c r="C44" s="56"/>
      <c r="D44" s="56"/>
      <c r="E44" s="55"/>
      <c r="F44" s="55"/>
      <c r="G44" s="61" t="s">
        <v>77</v>
      </c>
      <c r="H44" s="55"/>
    </row>
    <row r="45" spans="1:20" ht="18" customHeight="1">
      <c r="A45" s="55" t="s">
        <v>78</v>
      </c>
      <c r="B45" s="55"/>
      <c r="C45" s="55"/>
      <c r="D45" s="55"/>
      <c r="E45" s="57"/>
      <c r="F45" s="57"/>
      <c r="G45" s="59" t="s">
        <v>79</v>
      </c>
      <c r="H45" s="55"/>
    </row>
    <row r="46" spans="1:20" s="63" customFormat="1" ht="30" customHeight="1">
      <c r="A46" s="62" t="s">
        <v>80</v>
      </c>
      <c r="B46" s="62"/>
      <c r="C46" s="62"/>
      <c r="D46" s="62"/>
      <c r="E46" s="62"/>
      <c r="F46" s="62"/>
      <c r="G46" s="62"/>
      <c r="H46" s="6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" customHeight="1">
      <c r="A47" s="55" t="s">
        <v>81</v>
      </c>
      <c r="B47" s="55"/>
      <c r="C47" s="56"/>
      <c r="D47" s="56"/>
      <c r="E47" s="55"/>
      <c r="F47" s="55"/>
      <c r="G47" s="55"/>
      <c r="H47" s="57"/>
    </row>
    <row r="48" spans="1:20" ht="18" customHeight="1">
      <c r="A48" s="55" t="s">
        <v>82</v>
      </c>
      <c r="B48" s="55"/>
      <c r="C48" s="56"/>
      <c r="D48" s="56"/>
      <c r="E48" s="64"/>
      <c r="F48" s="64"/>
      <c r="G48" s="59" t="s">
        <v>83</v>
      </c>
      <c r="H48" s="55"/>
    </row>
    <row r="49" spans="1:15" ht="18" customHeight="1">
      <c r="A49" s="55" t="s">
        <v>84</v>
      </c>
      <c r="B49" s="55"/>
      <c r="C49" s="56"/>
      <c r="D49" s="56"/>
      <c r="E49" s="57"/>
      <c r="F49" s="57"/>
      <c r="G49" s="59" t="s">
        <v>85</v>
      </c>
      <c r="H49" s="55"/>
    </row>
    <row r="50" spans="1:15" ht="18" customHeight="1">
      <c r="A50" s="55" t="s">
        <v>86</v>
      </c>
      <c r="B50" s="55"/>
      <c r="C50" s="55"/>
      <c r="D50" s="55"/>
      <c r="E50" s="55"/>
      <c r="F50" s="55"/>
      <c r="G50" s="56" t="s">
        <v>87</v>
      </c>
      <c r="H50" s="57"/>
    </row>
    <row r="51" spans="1:15" ht="18" customHeight="1">
      <c r="A51" s="55" t="s">
        <v>88</v>
      </c>
      <c r="B51" s="55"/>
      <c r="C51" s="55"/>
      <c r="D51" s="55"/>
      <c r="E51" s="55"/>
      <c r="F51" s="55"/>
      <c r="G51" s="56"/>
      <c r="H51" s="57"/>
    </row>
    <row r="52" spans="1:15" ht="18" customHeight="1">
      <c r="A52" s="65" t="s">
        <v>89</v>
      </c>
      <c r="B52" s="55"/>
      <c r="C52" s="56"/>
      <c r="D52" s="56"/>
      <c r="E52" s="64"/>
      <c r="F52" s="64"/>
      <c r="G52" s="59"/>
      <c r="H52" s="55"/>
    </row>
    <row r="53" spans="1:15" ht="18" customHeight="1">
      <c r="A53" s="55" t="s">
        <v>90</v>
      </c>
      <c r="B53" s="56"/>
      <c r="C53" s="56"/>
      <c r="D53" s="56"/>
      <c r="E53" s="56"/>
      <c r="F53" s="55"/>
      <c r="G53" s="55"/>
      <c r="H53" s="57"/>
    </row>
    <row r="54" spans="1:15" ht="18" customHeight="1">
      <c r="A54" s="65" t="s">
        <v>89</v>
      </c>
      <c r="B54" s="56"/>
      <c r="C54" s="56"/>
      <c r="D54" s="56"/>
      <c r="E54" s="56"/>
      <c r="F54" s="64"/>
      <c r="G54" s="59" t="s">
        <v>91</v>
      </c>
      <c r="H54" s="55"/>
    </row>
    <row r="55" spans="1:15" ht="18" customHeight="1">
      <c r="A55" s="1" t="s">
        <v>92</v>
      </c>
    </row>
    <row r="56" spans="1:15" ht="18" customHeight="1">
      <c r="A56" s="1" t="s">
        <v>93</v>
      </c>
      <c r="G56" s="1" t="s">
        <v>94</v>
      </c>
      <c r="M56" s="63"/>
      <c r="N56" s="63"/>
      <c r="O56" s="63"/>
    </row>
    <row r="57" spans="1:15" ht="18" customHeight="1">
      <c r="A57" s="55" t="s">
        <v>95</v>
      </c>
      <c r="B57" s="56"/>
      <c r="C57" s="56"/>
      <c r="D57" s="56"/>
      <c r="E57" s="56"/>
      <c r="F57" s="57"/>
      <c r="G57" s="59" t="s">
        <v>96</v>
      </c>
      <c r="H57" s="55"/>
    </row>
    <row r="58" spans="1:15" ht="18" customHeight="1">
      <c r="A58" s="1" t="s">
        <v>97</v>
      </c>
      <c r="K58" s="63"/>
      <c r="L58" s="63"/>
      <c r="M58" s="63"/>
    </row>
    <row r="59" spans="1:15" ht="18" customHeight="1">
      <c r="A59" s="65" t="s">
        <v>89</v>
      </c>
    </row>
    <row r="60" spans="1:15" ht="18" customHeight="1">
      <c r="A60" s="1" t="s">
        <v>98</v>
      </c>
      <c r="B60" s="66"/>
      <c r="C60" s="66"/>
      <c r="D60" s="66"/>
      <c r="E60" s="66"/>
      <c r="G60" s="66"/>
      <c r="H60" s="67"/>
      <c r="J60" s="68"/>
    </row>
    <row r="61" spans="1:15" ht="18" customHeight="1">
      <c r="A61" s="55" t="s">
        <v>99</v>
      </c>
      <c r="B61" s="56"/>
      <c r="C61" s="66"/>
      <c r="D61" s="66"/>
      <c r="E61" s="66"/>
      <c r="F61" s="69"/>
      <c r="G61" s="70" t="s">
        <v>100</v>
      </c>
      <c r="H61" s="70"/>
      <c r="J61" s="68"/>
    </row>
    <row r="62" spans="1:15" ht="18" customHeight="1">
      <c r="A62" s="55" t="s">
        <v>101</v>
      </c>
      <c r="B62" s="56"/>
      <c r="C62" s="66"/>
      <c r="D62" s="66"/>
      <c r="E62" s="69"/>
      <c r="G62" s="1" t="s">
        <v>102</v>
      </c>
    </row>
    <row r="63" spans="1:15" ht="18" customHeight="1">
      <c r="A63" s="55" t="s">
        <v>103</v>
      </c>
      <c r="B63" s="56"/>
      <c r="C63" s="67"/>
      <c r="D63" s="67"/>
      <c r="E63" s="67"/>
      <c r="F63" s="67"/>
      <c r="G63" s="1" t="s">
        <v>102</v>
      </c>
      <c r="H63" s="67"/>
    </row>
    <row r="64" spans="1:15" s="8" customFormat="1" ht="9.9499999999999993" customHeight="1"/>
    <row r="65" spans="1:21" ht="18" customHeight="1">
      <c r="A65" s="55" t="s">
        <v>104</v>
      </c>
      <c r="B65" s="66"/>
      <c r="C65" s="66"/>
      <c r="D65" s="66"/>
      <c r="F65" s="66"/>
      <c r="G65" s="67"/>
    </row>
    <row r="66" spans="1:21" ht="18" customHeight="1">
      <c r="A66" s="1" t="s">
        <v>105</v>
      </c>
      <c r="B66" s="66"/>
      <c r="C66" s="71"/>
      <c r="D66" s="66"/>
      <c r="E66" s="72"/>
      <c r="F66" s="66"/>
      <c r="O66" s="63"/>
      <c r="P66" s="63"/>
      <c r="Q66" s="63"/>
      <c r="R66" s="63"/>
      <c r="S66" s="73"/>
      <c r="T66" s="73"/>
    </row>
    <row r="67" spans="1:21" s="73" customFormat="1" ht="18" customHeight="1">
      <c r="A67" s="1" t="s">
        <v>106</v>
      </c>
      <c r="B67" s="1"/>
      <c r="C67" s="66"/>
      <c r="D67" s="66"/>
      <c r="E67" s="67"/>
      <c r="G67" s="74">
        <v>2113000</v>
      </c>
      <c r="H67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1" ht="18" customHeight="1">
      <c r="A68" s="1" t="s">
        <v>107</v>
      </c>
      <c r="B68" s="66"/>
      <c r="C68" s="66"/>
      <c r="D68" s="66"/>
      <c r="G68" s="75">
        <v>120000</v>
      </c>
      <c r="H68"/>
      <c r="T68" s="73"/>
      <c r="U68" s="73"/>
    </row>
    <row r="69" spans="1:21" s="73" customFormat="1" ht="18" customHeight="1">
      <c r="A69" s="1" t="s">
        <v>108</v>
      </c>
      <c r="B69" s="66"/>
      <c r="C69" s="66"/>
      <c r="D69" s="66"/>
      <c r="E69" s="1"/>
      <c r="G69" s="74">
        <v>180000</v>
      </c>
      <c r="H69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1" s="73" customFormat="1" ht="18" customHeight="1">
      <c r="F70" s="76" t="s">
        <v>109</v>
      </c>
      <c r="G70" s="74">
        <f>SUM(G67:G69)</f>
        <v>2413000</v>
      </c>
      <c r="H70" s="66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21" s="8" customFormat="1" ht="9.9499999999999993" customHeight="1"/>
    <row r="72" spans="1:21" ht="18" customHeight="1">
      <c r="A72" s="55" t="s">
        <v>110</v>
      </c>
      <c r="B72" s="66"/>
      <c r="C72" s="66"/>
      <c r="D72" s="66"/>
      <c r="F72" s="66"/>
      <c r="G72" s="67"/>
    </row>
    <row r="73" spans="1:21" ht="18" customHeight="1">
      <c r="A73" s="1" t="s">
        <v>111</v>
      </c>
      <c r="B73" s="66"/>
      <c r="C73" s="71"/>
      <c r="D73" s="66"/>
      <c r="E73" s="72"/>
      <c r="F73" s="66"/>
      <c r="O73" s="63"/>
      <c r="P73" s="63"/>
      <c r="Q73" s="63"/>
      <c r="R73" s="63"/>
      <c r="S73" s="73"/>
      <c r="T73" s="73"/>
    </row>
    <row r="74" spans="1:21" s="73" customFormat="1" ht="18" customHeight="1">
      <c r="A74" s="1" t="s">
        <v>112</v>
      </c>
      <c r="B74" s="1"/>
      <c r="C74" s="66"/>
      <c r="D74" s="66"/>
      <c r="E74" s="67"/>
      <c r="G74" s="70" t="s">
        <v>113</v>
      </c>
      <c r="H74" s="70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21" ht="18" customHeight="1">
      <c r="A75" s="1" t="s">
        <v>114</v>
      </c>
      <c r="B75" s="66"/>
      <c r="C75" s="66"/>
      <c r="D75" s="66"/>
      <c r="G75" s="70" t="s">
        <v>115</v>
      </c>
      <c r="H75" s="70"/>
      <c r="T75" s="73"/>
      <c r="U75" s="73"/>
    </row>
    <row r="76" spans="1:21" s="73" customFormat="1" ht="18" customHeight="1">
      <c r="A76" s="1" t="s">
        <v>116</v>
      </c>
      <c r="B76" s="66"/>
      <c r="C76" s="66"/>
      <c r="D76" s="66"/>
      <c r="E76" s="1"/>
      <c r="G76" s="70" t="s">
        <v>117</v>
      </c>
      <c r="H76" s="70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1" s="73" customFormat="1" ht="18" customHeight="1">
      <c r="A77" s="1"/>
      <c r="B77" s="66"/>
      <c r="C77" s="66"/>
      <c r="D77" s="66"/>
      <c r="E77" s="1"/>
      <c r="H77" s="66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21" s="73" customFormat="1" ht="18" customHeight="1">
      <c r="A78" s="54" t="s">
        <v>118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21" s="73" customFormat="1" ht="18" customHeight="1">
      <c r="A79" s="1" t="s">
        <v>119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21" s="73" customFormat="1" ht="18" customHeight="1">
      <c r="A80" s="73" t="s">
        <v>120</v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73" t="s">
        <v>121</v>
      </c>
      <c r="B81" s="10"/>
      <c r="C81" s="10"/>
      <c r="D81" s="10"/>
    </row>
    <row r="82" spans="1:18" s="73" customFormat="1" ht="18" customHeight="1">
      <c r="A82" s="73" t="s">
        <v>122</v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73" customFormat="1" ht="18" customHeight="1">
      <c r="A83" s="73" t="s">
        <v>123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73" customFormat="1" ht="18" customHeight="1">
      <c r="A84" s="73" t="s">
        <v>124</v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73" customFormat="1" ht="18" customHeight="1">
      <c r="A85" s="73" t="s">
        <v>125</v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73" customFormat="1" ht="18" customHeight="1">
      <c r="A86" s="73" t="s">
        <v>126</v>
      </c>
      <c r="I86" s="1"/>
      <c r="J86" s="1"/>
      <c r="K86" s="1"/>
      <c r="L86" s="63"/>
      <c r="M86" s="63"/>
      <c r="N86" s="63"/>
      <c r="O86" s="1"/>
      <c r="P86" s="1"/>
      <c r="Q86" s="1"/>
      <c r="R86" s="1"/>
    </row>
    <row r="87" spans="1:18" s="73" customFormat="1" ht="18" customHeight="1">
      <c r="I87" s="1"/>
      <c r="J87" s="63"/>
      <c r="K87" s="63"/>
      <c r="L87" s="1"/>
      <c r="M87" s="1"/>
      <c r="N87" s="1"/>
      <c r="O87" s="1"/>
      <c r="P87" s="1"/>
      <c r="Q87" s="1"/>
      <c r="R87" s="1"/>
    </row>
    <row r="88" spans="1:18" s="73" customFormat="1" ht="18" customHeight="1">
      <c r="I88" s="1"/>
      <c r="J88" s="63"/>
      <c r="K88" s="63"/>
      <c r="L88" s="1"/>
      <c r="M88" s="1"/>
      <c r="N88" s="1"/>
      <c r="O88" s="1"/>
      <c r="P88" s="1"/>
      <c r="Q88" s="1"/>
      <c r="R88" s="1"/>
    </row>
    <row r="89" spans="1:18" s="76" customFormat="1" ht="18" customHeight="1">
      <c r="I89" s="67"/>
      <c r="J89" s="77"/>
      <c r="K89" s="77"/>
      <c r="L89" s="67"/>
      <c r="M89" s="67"/>
      <c r="N89" s="67"/>
      <c r="O89" s="67"/>
      <c r="P89" s="67"/>
      <c r="Q89" s="67"/>
      <c r="R89" s="67"/>
    </row>
    <row r="90" spans="1:18" s="76" customFormat="1" ht="18" customHeight="1">
      <c r="I90" s="67"/>
      <c r="J90" s="77"/>
      <c r="K90" s="77"/>
      <c r="L90" s="67"/>
      <c r="M90" s="67"/>
      <c r="N90" s="67"/>
      <c r="O90" s="67"/>
      <c r="P90" s="67"/>
      <c r="Q90" s="67"/>
      <c r="R90" s="67"/>
    </row>
    <row r="91" spans="1:18" s="73" customFormat="1" ht="18" customHeight="1">
      <c r="I91" s="1"/>
      <c r="J91" s="63"/>
      <c r="K91" s="63"/>
      <c r="L91" s="1"/>
      <c r="M91" s="1"/>
      <c r="N91" s="1"/>
      <c r="O91" s="1"/>
      <c r="P91" s="1"/>
      <c r="Q91" s="1"/>
      <c r="R91" s="1"/>
    </row>
    <row r="92" spans="1:18" s="73" customFormat="1" ht="27.75" customHeight="1">
      <c r="A92" s="62" t="s">
        <v>127</v>
      </c>
      <c r="B92" s="62"/>
      <c r="C92" s="62"/>
      <c r="D92" s="62"/>
      <c r="E92" s="62"/>
      <c r="F92" s="62"/>
      <c r="G92" s="62"/>
      <c r="H92" s="62"/>
      <c r="I92" s="1"/>
      <c r="J92" s="63"/>
      <c r="K92" s="63"/>
      <c r="L92" s="1"/>
      <c r="M92" s="1"/>
      <c r="N92" s="1"/>
      <c r="O92" s="1"/>
      <c r="P92" s="1"/>
      <c r="Q92" s="1"/>
      <c r="R92" s="1"/>
    </row>
    <row r="93" spans="1:18" s="73" customFormat="1" ht="18" customHeight="1">
      <c r="I93" s="1"/>
      <c r="J93" s="63"/>
      <c r="K93" s="63"/>
      <c r="L93" s="1"/>
      <c r="M93" s="1"/>
      <c r="N93" s="1"/>
      <c r="O93" s="1"/>
      <c r="P93" s="1"/>
      <c r="Q93" s="1"/>
      <c r="R93" s="1"/>
    </row>
    <row r="94" spans="1:18" s="73" customFormat="1" ht="23.25" customHeight="1"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mergeCells count="13">
    <mergeCell ref="A92:H92"/>
    <mergeCell ref="B10:B11"/>
    <mergeCell ref="A46:H46"/>
    <mergeCell ref="G61:H61"/>
    <mergeCell ref="G74:H74"/>
    <mergeCell ref="G75:H75"/>
    <mergeCell ref="G76:H76"/>
    <mergeCell ref="A1:H1"/>
    <mergeCell ref="G4:H4"/>
    <mergeCell ref="B6:C7"/>
    <mergeCell ref="D6:E6"/>
    <mergeCell ref="G6:H6"/>
    <mergeCell ref="B8:B9"/>
  </mergeCells>
  <phoneticPr fontId="3"/>
  <dataValidations count="1">
    <dataValidation imeMode="off" allowBlank="1" showInputMessage="1" showErrorMessage="1" sqref="A92:D92 A46:D46" xr:uid="{57393FF9-068E-40A3-8279-31B7B1D23E5D}"/>
  </dataValidations>
  <printOptions horizontalCentered="1"/>
  <pageMargins left="0.98425196850393704" right="0.39370078740157483" top="0.78740157480314965" bottom="0.31496062992125984" header="0.51181102362204722" footer="0.51181102362204722"/>
  <pageSetup paperSize="9" orientation="portrait" horizontalDpi="300" verticalDpi="300" r:id="rId1"/>
  <headerFooter alignWithMargins="0"/>
  <rowBreaks count="1" manualBreakCount="1">
    <brk id="4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FB9A-0791-46D9-97FF-A4C3E6F33958}">
  <dimension ref="A1:I271"/>
  <sheetViews>
    <sheetView showGridLines="0" view="pageBreakPreview" topLeftCell="A22" zoomScaleNormal="100" zoomScaleSheetLayoutView="100" workbookViewId="0">
      <selection activeCell="C51" sqref="C51"/>
    </sheetView>
  </sheetViews>
  <sheetFormatPr defaultRowHeight="14.25"/>
  <cols>
    <col min="1" max="1" width="27.625" style="1" customWidth="1"/>
    <col min="2" max="3" width="14.625" style="1" customWidth="1"/>
    <col min="4" max="4" width="16.25" style="78" customWidth="1"/>
    <col min="5" max="5" width="16.375" style="1" customWidth="1"/>
    <col min="6" max="6" width="9" style="1"/>
    <col min="7" max="7" width="10.5" style="1" bestFit="1" customWidth="1"/>
    <col min="8" max="16384" width="9" style="1"/>
  </cols>
  <sheetData>
    <row r="1" spans="1:9" ht="20.100000000000001" customHeight="1">
      <c r="A1" s="10" t="s">
        <v>128</v>
      </c>
      <c r="E1" s="79" t="s">
        <v>129</v>
      </c>
    </row>
    <row r="2" spans="1:9" ht="20.100000000000001" customHeight="1">
      <c r="A2" s="1" t="s">
        <v>130</v>
      </c>
    </row>
    <row r="3" spans="1:9" s="8" customFormat="1" ht="9.9499999999999993" customHeight="1">
      <c r="D3" s="80"/>
    </row>
    <row r="4" spans="1:9" ht="20.100000000000001" customHeight="1">
      <c r="A4" s="81" t="s">
        <v>131</v>
      </c>
      <c r="B4" s="82" t="s">
        <v>132</v>
      </c>
      <c r="C4" s="82" t="s">
        <v>133</v>
      </c>
      <c r="D4" s="83" t="s">
        <v>134</v>
      </c>
      <c r="E4" s="84" t="s">
        <v>135</v>
      </c>
    </row>
    <row r="5" spans="1:9" ht="20.100000000000001" customHeight="1">
      <c r="A5" s="85" t="s">
        <v>136</v>
      </c>
      <c r="B5" s="86"/>
      <c r="C5" s="86"/>
      <c r="D5" s="87"/>
      <c r="E5" s="88" t="s">
        <v>137</v>
      </c>
    </row>
    <row r="6" spans="1:9" ht="20.100000000000001" customHeight="1">
      <c r="A6" s="89" t="s">
        <v>138</v>
      </c>
      <c r="B6" s="86"/>
      <c r="C6" s="86"/>
      <c r="D6" s="87"/>
      <c r="E6" s="88"/>
    </row>
    <row r="7" spans="1:9" ht="20.100000000000001" customHeight="1">
      <c r="A7" s="89" t="s">
        <v>139</v>
      </c>
      <c r="B7" s="90">
        <f>SUM(B8:B10)</f>
        <v>469000</v>
      </c>
      <c r="C7" s="90">
        <v>197000</v>
      </c>
      <c r="D7" s="91">
        <f>C7-B7</f>
        <v>-272000</v>
      </c>
      <c r="E7" s="92"/>
    </row>
    <row r="8" spans="1:9" ht="20.100000000000001" customHeight="1">
      <c r="A8" s="89" t="s">
        <v>140</v>
      </c>
      <c r="B8" s="91">
        <v>4000</v>
      </c>
      <c r="C8" s="90">
        <v>0</v>
      </c>
      <c r="D8" s="91">
        <f>C8-B8</f>
        <v>-4000</v>
      </c>
      <c r="E8" s="93" t="s">
        <v>141</v>
      </c>
    </row>
    <row r="9" spans="1:9" ht="20.100000000000001" customHeight="1">
      <c r="A9" s="89" t="s">
        <v>142</v>
      </c>
      <c r="B9" s="91">
        <v>165000</v>
      </c>
      <c r="C9" s="90">
        <v>55000</v>
      </c>
      <c r="D9" s="91">
        <f>C9-B9</f>
        <v>-110000</v>
      </c>
      <c r="E9" s="93" t="s">
        <v>143</v>
      </c>
    </row>
    <row r="10" spans="1:9" ht="20.100000000000001" customHeight="1">
      <c r="A10" s="89" t="s">
        <v>144</v>
      </c>
      <c r="B10" s="91">
        <v>300000</v>
      </c>
      <c r="C10" s="90">
        <v>142000</v>
      </c>
      <c r="D10" s="91">
        <f>C10-B10</f>
        <v>-158000</v>
      </c>
      <c r="E10" s="93" t="s">
        <v>145</v>
      </c>
    </row>
    <row r="11" spans="1:9" s="73" customFormat="1" ht="20.100000000000001" customHeight="1">
      <c r="A11" s="89" t="s">
        <v>146</v>
      </c>
      <c r="B11" s="90">
        <f>SUM(B12+B20)</f>
        <v>2544500</v>
      </c>
      <c r="C11" s="90">
        <f>SUM(C12+C20)</f>
        <v>2324500</v>
      </c>
      <c r="D11" s="91">
        <f t="shared" ref="D11:D32" si="0">C11-B11</f>
        <v>-220000</v>
      </c>
      <c r="E11" s="92"/>
    </row>
    <row r="12" spans="1:9" s="73" customFormat="1" ht="20.100000000000001" customHeight="1">
      <c r="A12" s="89" t="s">
        <v>147</v>
      </c>
      <c r="B12" s="91">
        <v>2544500</v>
      </c>
      <c r="C12" s="91">
        <f>C13</f>
        <v>2324500</v>
      </c>
      <c r="D12" s="91">
        <f>C12-B12</f>
        <v>-220000</v>
      </c>
      <c r="E12" s="92"/>
    </row>
    <row r="13" spans="1:9" s="73" customFormat="1" ht="20.100000000000001" customHeight="1">
      <c r="A13" s="89" t="s">
        <v>148</v>
      </c>
      <c r="B13" s="91">
        <v>2544500</v>
      </c>
      <c r="C13" s="90">
        <f>SUM(C14:C19)</f>
        <v>2324500</v>
      </c>
      <c r="D13" s="91">
        <f t="shared" si="0"/>
        <v>-220000</v>
      </c>
      <c r="E13" s="92"/>
    </row>
    <row r="14" spans="1:9" s="73" customFormat="1" ht="20.100000000000001" customHeight="1">
      <c r="A14" s="94" t="s">
        <v>149</v>
      </c>
      <c r="B14" s="91">
        <v>120000</v>
      </c>
      <c r="C14" s="90">
        <v>120000</v>
      </c>
      <c r="D14" s="91">
        <f t="shared" si="0"/>
        <v>0</v>
      </c>
      <c r="E14" s="93" t="s">
        <v>150</v>
      </c>
      <c r="G14" s="95"/>
      <c r="H14" s="95"/>
      <c r="I14" s="95"/>
    </row>
    <row r="15" spans="1:9" s="73" customFormat="1" ht="20.100000000000001" customHeight="1">
      <c r="A15" s="94" t="s">
        <v>151</v>
      </c>
      <c r="B15" s="91">
        <v>200000</v>
      </c>
      <c r="C15" s="90">
        <v>180000</v>
      </c>
      <c r="D15" s="91">
        <f t="shared" si="0"/>
        <v>-20000</v>
      </c>
      <c r="E15" s="93" t="s">
        <v>152</v>
      </c>
      <c r="G15" s="95"/>
      <c r="H15" s="95"/>
      <c r="I15" s="95"/>
    </row>
    <row r="16" spans="1:9" s="73" customFormat="1" ht="20.100000000000001" customHeight="1">
      <c r="A16" s="96" t="s">
        <v>153</v>
      </c>
      <c r="B16" s="91">
        <v>2024500</v>
      </c>
      <c r="C16" s="90">
        <v>2024500</v>
      </c>
      <c r="D16" s="91">
        <f t="shared" si="0"/>
        <v>0</v>
      </c>
      <c r="E16" s="93" t="s">
        <v>154</v>
      </c>
      <c r="F16" s="97"/>
      <c r="G16" s="95"/>
      <c r="H16" s="95"/>
      <c r="I16" s="95"/>
    </row>
    <row r="17" spans="1:9" s="73" customFormat="1" ht="20.100000000000001" customHeight="1">
      <c r="A17" s="89" t="s">
        <v>155</v>
      </c>
      <c r="B17" s="91">
        <v>0</v>
      </c>
      <c r="C17" s="90">
        <v>0</v>
      </c>
      <c r="D17" s="91">
        <f t="shared" si="0"/>
        <v>0</v>
      </c>
      <c r="E17" s="98" t="s">
        <v>156</v>
      </c>
      <c r="G17" s="95"/>
      <c r="H17" s="95"/>
      <c r="I17" s="95"/>
    </row>
    <row r="18" spans="1:9" s="73" customFormat="1" ht="20.100000000000001" customHeight="1">
      <c r="A18" s="89" t="s">
        <v>157</v>
      </c>
      <c r="B18" s="99">
        <v>0</v>
      </c>
      <c r="C18" s="100">
        <v>0</v>
      </c>
      <c r="D18" s="91">
        <f>C18-B18</f>
        <v>0</v>
      </c>
      <c r="E18" s="93" t="s">
        <v>158</v>
      </c>
    </row>
    <row r="19" spans="1:9" s="73" customFormat="1" ht="20.100000000000001" customHeight="1">
      <c r="A19" s="89" t="s">
        <v>159</v>
      </c>
      <c r="B19" s="99">
        <v>200000</v>
      </c>
      <c r="C19" s="100">
        <v>0</v>
      </c>
      <c r="D19" s="91">
        <f>C19-B19</f>
        <v>-200000</v>
      </c>
      <c r="E19" s="93" t="s">
        <v>160</v>
      </c>
    </row>
    <row r="20" spans="1:9" s="73" customFormat="1" ht="20.100000000000001" customHeight="1">
      <c r="A20" s="89" t="s">
        <v>161</v>
      </c>
      <c r="B20" s="91">
        <v>0</v>
      </c>
      <c r="C20" s="90">
        <f>SUM(C21:C23)</f>
        <v>0</v>
      </c>
      <c r="D20" s="91">
        <f t="shared" si="0"/>
        <v>0</v>
      </c>
      <c r="E20" s="92"/>
    </row>
    <row r="21" spans="1:9" s="73" customFormat="1" ht="20.100000000000001" customHeight="1">
      <c r="A21" s="89" t="s">
        <v>148</v>
      </c>
      <c r="B21" s="91">
        <v>0</v>
      </c>
      <c r="C21" s="90">
        <v>0</v>
      </c>
      <c r="D21" s="91">
        <f t="shared" si="0"/>
        <v>0</v>
      </c>
      <c r="E21" s="92"/>
    </row>
    <row r="22" spans="1:9" s="73" customFormat="1" ht="20.100000000000001" customHeight="1">
      <c r="A22" s="94" t="s">
        <v>162</v>
      </c>
      <c r="B22" s="91">
        <v>0</v>
      </c>
      <c r="C22" s="90">
        <v>0</v>
      </c>
      <c r="D22" s="91">
        <f t="shared" si="0"/>
        <v>0</v>
      </c>
      <c r="E22" s="93"/>
    </row>
    <row r="23" spans="1:9" s="73" customFormat="1" ht="20.100000000000001" customHeight="1">
      <c r="A23" s="101" t="s">
        <v>163</v>
      </c>
      <c r="B23" s="102">
        <v>0</v>
      </c>
      <c r="C23" s="103">
        <v>0</v>
      </c>
      <c r="D23" s="102">
        <f t="shared" si="0"/>
        <v>0</v>
      </c>
      <c r="E23" s="104"/>
    </row>
    <row r="24" spans="1:9" s="73" customFormat="1" ht="20.100000000000001" customHeight="1">
      <c r="A24" s="89" t="s">
        <v>164</v>
      </c>
      <c r="B24" s="90">
        <f>SUM(B25:B26)</f>
        <v>1080000</v>
      </c>
      <c r="C24" s="90">
        <f>SUM(C25:C26)</f>
        <v>211439</v>
      </c>
      <c r="D24" s="91">
        <f t="shared" si="0"/>
        <v>-868561</v>
      </c>
      <c r="E24" s="93"/>
      <c r="G24" s="95"/>
      <c r="H24" s="95"/>
      <c r="I24" s="105"/>
    </row>
    <row r="25" spans="1:9" s="73" customFormat="1" ht="20.100000000000001" customHeight="1">
      <c r="A25" s="94" t="s">
        <v>165</v>
      </c>
      <c r="B25" s="99">
        <v>1000000</v>
      </c>
      <c r="C25" s="100">
        <v>211439</v>
      </c>
      <c r="D25" s="99">
        <f t="shared" si="0"/>
        <v>-788561</v>
      </c>
      <c r="E25" s="106"/>
      <c r="G25" s="95"/>
    </row>
    <row r="26" spans="1:9" s="73" customFormat="1" ht="20.100000000000001" customHeight="1">
      <c r="A26" s="94" t="s">
        <v>166</v>
      </c>
      <c r="B26" s="99">
        <v>80000</v>
      </c>
      <c r="C26" s="100">
        <v>0</v>
      </c>
      <c r="D26" s="107">
        <f t="shared" si="0"/>
        <v>-80000</v>
      </c>
      <c r="E26" s="108" t="s">
        <v>167</v>
      </c>
      <c r="G26" s="95"/>
    </row>
    <row r="27" spans="1:9" s="73" customFormat="1" ht="20.100000000000001" customHeight="1">
      <c r="A27" s="89" t="s">
        <v>168</v>
      </c>
      <c r="B27" s="90">
        <f>SUM(B28+B29+B30)</f>
        <v>57682</v>
      </c>
      <c r="C27" s="90">
        <f>SUM(C28+C29+C30)</f>
        <v>52933</v>
      </c>
      <c r="D27" s="91">
        <f>C27-B27</f>
        <v>-4749</v>
      </c>
      <c r="E27" s="93"/>
      <c r="G27" s="95"/>
    </row>
    <row r="28" spans="1:9" s="73" customFormat="1" ht="20.100000000000001" customHeight="1">
      <c r="A28" s="94" t="s">
        <v>169</v>
      </c>
      <c r="B28" s="99">
        <v>3</v>
      </c>
      <c r="C28" s="100">
        <v>8133</v>
      </c>
      <c r="D28" s="99">
        <f>C28-B28</f>
        <v>8130</v>
      </c>
      <c r="E28" s="106"/>
      <c r="G28" s="95"/>
    </row>
    <row r="29" spans="1:9" s="73" customFormat="1" ht="20.100000000000001" customHeight="1">
      <c r="A29" s="94" t="s">
        <v>170</v>
      </c>
      <c r="B29" s="107">
        <v>7679</v>
      </c>
      <c r="C29" s="109">
        <v>4800</v>
      </c>
      <c r="D29" s="107">
        <f t="shared" si="0"/>
        <v>-2879</v>
      </c>
      <c r="E29" s="110"/>
    </row>
    <row r="30" spans="1:9" s="73" customFormat="1" ht="20.100000000000001" customHeight="1">
      <c r="A30" s="89" t="s">
        <v>171</v>
      </c>
      <c r="B30" s="91">
        <v>50000</v>
      </c>
      <c r="C30" s="90">
        <v>40000</v>
      </c>
      <c r="D30" s="91">
        <f>C30-B30</f>
        <v>-10000</v>
      </c>
      <c r="E30" s="93"/>
    </row>
    <row r="31" spans="1:9" s="73" customFormat="1" ht="20.100000000000001" customHeight="1">
      <c r="A31" s="111" t="s">
        <v>172</v>
      </c>
      <c r="B31" s="102">
        <v>1846241</v>
      </c>
      <c r="C31" s="103">
        <f>B31</f>
        <v>1846241</v>
      </c>
      <c r="D31" s="102">
        <f t="shared" si="0"/>
        <v>0</v>
      </c>
      <c r="E31" s="104"/>
    </row>
    <row r="32" spans="1:9" s="73" customFormat="1" ht="20.100000000000001" customHeight="1" thickBot="1">
      <c r="A32" s="112" t="s">
        <v>173</v>
      </c>
      <c r="B32" s="113">
        <f>B7+B11+B24+B27+B31</f>
        <v>5997423</v>
      </c>
      <c r="C32" s="114">
        <f>SUM(C7+C11+C24+C27+C31)</f>
        <v>4632113</v>
      </c>
      <c r="D32" s="113">
        <f t="shared" si="0"/>
        <v>-1365310</v>
      </c>
      <c r="E32" s="115"/>
    </row>
    <row r="33" spans="1:5" s="73" customFormat="1" ht="20.100000000000001" customHeight="1" thickTop="1">
      <c r="A33" s="116" t="s">
        <v>174</v>
      </c>
      <c r="B33" s="117"/>
      <c r="C33" s="117"/>
      <c r="D33" s="118"/>
      <c r="E33" s="88"/>
    </row>
    <row r="34" spans="1:5" ht="20.100000000000001" customHeight="1">
      <c r="A34" s="89" t="s">
        <v>175</v>
      </c>
      <c r="B34" s="90"/>
      <c r="C34" s="90"/>
      <c r="D34" s="91"/>
      <c r="E34" s="92"/>
    </row>
    <row r="35" spans="1:5" s="73" customFormat="1" ht="20.100000000000001" customHeight="1">
      <c r="A35" s="89" t="s">
        <v>176</v>
      </c>
      <c r="B35" s="90">
        <f>SUM(B36:B42)</f>
        <v>3550000</v>
      </c>
      <c r="C35" s="90">
        <f>SUM(C36:C42)</f>
        <v>2760345</v>
      </c>
      <c r="D35" s="91">
        <f>C35-B35</f>
        <v>-789655</v>
      </c>
      <c r="E35" s="92"/>
    </row>
    <row r="36" spans="1:5" s="73" customFormat="1" ht="20.100000000000001" customHeight="1">
      <c r="A36" s="94" t="s">
        <v>149</v>
      </c>
      <c r="B36" s="99">
        <v>300000</v>
      </c>
      <c r="C36" s="100">
        <v>255122</v>
      </c>
      <c r="D36" s="99">
        <f>C36-B36</f>
        <v>-44878</v>
      </c>
      <c r="E36" s="119"/>
    </row>
    <row r="37" spans="1:5" s="73" customFormat="1" ht="20.100000000000001" customHeight="1">
      <c r="A37" s="94" t="s">
        <v>151</v>
      </c>
      <c r="B37" s="99">
        <v>300000</v>
      </c>
      <c r="C37" s="100">
        <v>228890</v>
      </c>
      <c r="D37" s="99">
        <f>C37-B37</f>
        <v>-71110</v>
      </c>
      <c r="E37" s="119"/>
    </row>
    <row r="38" spans="1:5" ht="20.100000000000001" customHeight="1">
      <c r="A38" s="96" t="s">
        <v>153</v>
      </c>
      <c r="B38" s="120">
        <v>2200000</v>
      </c>
      <c r="C38" s="121">
        <v>2169867</v>
      </c>
      <c r="D38" s="99">
        <f t="shared" ref="D38:D47" si="1">C38-B38</f>
        <v>-30133</v>
      </c>
      <c r="E38" s="122"/>
    </row>
    <row r="39" spans="1:5" ht="20.100000000000001" customHeight="1">
      <c r="A39" s="89" t="s">
        <v>155</v>
      </c>
      <c r="B39" s="120">
        <v>0</v>
      </c>
      <c r="C39" s="121">
        <v>0</v>
      </c>
      <c r="D39" s="99">
        <f t="shared" si="1"/>
        <v>0</v>
      </c>
      <c r="E39" s="122"/>
    </row>
    <row r="40" spans="1:5" ht="20.100000000000001" customHeight="1">
      <c r="A40" s="89" t="s">
        <v>157</v>
      </c>
      <c r="B40" s="120">
        <v>0</v>
      </c>
      <c r="C40" s="121">
        <v>0</v>
      </c>
      <c r="D40" s="99">
        <f t="shared" si="1"/>
        <v>0</v>
      </c>
      <c r="E40" s="122"/>
    </row>
    <row r="41" spans="1:5" ht="20.100000000000001" customHeight="1">
      <c r="A41" s="89" t="s">
        <v>159</v>
      </c>
      <c r="B41" s="120">
        <v>250000</v>
      </c>
      <c r="C41" s="121">
        <v>0</v>
      </c>
      <c r="D41" s="99">
        <f t="shared" si="1"/>
        <v>-250000</v>
      </c>
      <c r="E41" s="122"/>
    </row>
    <row r="42" spans="1:5" ht="20.100000000000001" customHeight="1">
      <c r="A42" s="123" t="s">
        <v>177</v>
      </c>
      <c r="B42" s="124">
        <v>500000</v>
      </c>
      <c r="C42" s="125">
        <v>106466</v>
      </c>
      <c r="D42" s="126">
        <f t="shared" si="1"/>
        <v>-393534</v>
      </c>
      <c r="E42" s="127"/>
    </row>
    <row r="43" spans="1:5" ht="20.100000000000001" customHeight="1">
      <c r="A43" s="128"/>
      <c r="B43" s="129"/>
      <c r="C43" s="129"/>
      <c r="D43" s="129"/>
      <c r="E43" s="130"/>
    </row>
    <row r="44" spans="1:5" ht="21" customHeight="1">
      <c r="A44" s="131" t="s">
        <v>178</v>
      </c>
      <c r="B44" s="131"/>
      <c r="C44" s="131"/>
      <c r="D44" s="131"/>
      <c r="E44" s="131"/>
    </row>
    <row r="45" spans="1:5" ht="20.100000000000001" customHeight="1">
      <c r="A45" s="81" t="s">
        <v>131</v>
      </c>
      <c r="B45" s="82" t="s">
        <v>132</v>
      </c>
      <c r="C45" s="82" t="s">
        <v>133</v>
      </c>
      <c r="D45" s="83" t="s">
        <v>134</v>
      </c>
      <c r="E45" s="84" t="s">
        <v>135</v>
      </c>
    </row>
    <row r="46" spans="1:5" ht="20.100000000000001" customHeight="1">
      <c r="A46" s="132" t="s">
        <v>179</v>
      </c>
      <c r="B46" s="120">
        <v>20000</v>
      </c>
      <c r="C46" s="121">
        <v>0</v>
      </c>
      <c r="D46" s="133">
        <f>C46-B46</f>
        <v>-20000</v>
      </c>
      <c r="E46" s="119"/>
    </row>
    <row r="47" spans="1:5" ht="20.100000000000001" customHeight="1">
      <c r="A47" s="132" t="s">
        <v>180</v>
      </c>
      <c r="B47" s="120">
        <v>100000</v>
      </c>
      <c r="C47" s="121">
        <v>53420</v>
      </c>
      <c r="D47" s="133">
        <f t="shared" si="1"/>
        <v>-46580</v>
      </c>
      <c r="E47" s="122"/>
    </row>
    <row r="48" spans="1:5" ht="20.100000000000001" customHeight="1">
      <c r="A48" s="132" t="s">
        <v>181</v>
      </c>
      <c r="B48" s="120">
        <v>0</v>
      </c>
      <c r="C48" s="121">
        <v>0</v>
      </c>
      <c r="D48" s="133"/>
      <c r="E48" s="122"/>
    </row>
    <row r="49" spans="1:5" ht="20.100000000000001" customHeight="1">
      <c r="A49" s="89" t="s">
        <v>182</v>
      </c>
      <c r="B49" s="99">
        <v>200000</v>
      </c>
      <c r="C49" s="100">
        <v>0</v>
      </c>
      <c r="D49" s="99">
        <f>C49-B49</f>
        <v>-200000</v>
      </c>
      <c r="E49" s="92"/>
    </row>
    <row r="50" spans="1:5" s="73" customFormat="1" ht="20.100000000000001" customHeight="1">
      <c r="A50" s="94" t="s">
        <v>183</v>
      </c>
      <c r="B50" s="99">
        <v>80000</v>
      </c>
      <c r="C50" s="100">
        <v>2308</v>
      </c>
      <c r="D50" s="99">
        <f t="shared" ref="D50:D57" si="2">C50-B50</f>
        <v>-77692</v>
      </c>
      <c r="E50" s="108"/>
    </row>
    <row r="51" spans="1:5" s="73" customFormat="1" ht="20.100000000000001" customHeight="1">
      <c r="A51" s="134" t="s">
        <v>184</v>
      </c>
      <c r="B51" s="99">
        <v>50000</v>
      </c>
      <c r="C51" s="100">
        <v>0</v>
      </c>
      <c r="D51" s="99">
        <f t="shared" si="2"/>
        <v>-50000</v>
      </c>
      <c r="E51" s="135"/>
    </row>
    <row r="52" spans="1:5" s="73" customFormat="1" ht="20.100000000000001" customHeight="1">
      <c r="A52" s="134" t="s">
        <v>185</v>
      </c>
      <c r="B52" s="90">
        <f>SUM(B53:B57)</f>
        <v>380000</v>
      </c>
      <c r="C52" s="90">
        <f>SUM(C53:C57)</f>
        <v>317547</v>
      </c>
      <c r="D52" s="99">
        <f t="shared" si="2"/>
        <v>-62453</v>
      </c>
      <c r="E52" s="119"/>
    </row>
    <row r="53" spans="1:5" s="73" customFormat="1" ht="20.100000000000001" customHeight="1">
      <c r="A53" s="134" t="s">
        <v>186</v>
      </c>
      <c r="B53" s="136">
        <v>50000</v>
      </c>
      <c r="C53" s="137">
        <v>21000</v>
      </c>
      <c r="D53" s="99">
        <f t="shared" si="2"/>
        <v>-29000</v>
      </c>
      <c r="E53" s="119"/>
    </row>
    <row r="54" spans="1:5" ht="20.100000000000001" customHeight="1">
      <c r="A54" s="134" t="s">
        <v>187</v>
      </c>
      <c r="B54" s="136">
        <v>20000</v>
      </c>
      <c r="C54" s="137">
        <v>7092</v>
      </c>
      <c r="D54" s="99">
        <f t="shared" si="2"/>
        <v>-12908</v>
      </c>
      <c r="E54" s="92"/>
    </row>
    <row r="55" spans="1:5" s="73" customFormat="1" ht="20.100000000000001" customHeight="1">
      <c r="A55" s="134" t="s">
        <v>188</v>
      </c>
      <c r="B55" s="136">
        <v>10000</v>
      </c>
      <c r="C55" s="137">
        <v>5000</v>
      </c>
      <c r="D55" s="99">
        <f t="shared" si="2"/>
        <v>-5000</v>
      </c>
      <c r="E55" s="92"/>
    </row>
    <row r="56" spans="1:5" s="73" customFormat="1" ht="20.100000000000001" customHeight="1">
      <c r="A56" s="134" t="s">
        <v>189</v>
      </c>
      <c r="B56" s="136">
        <v>100000</v>
      </c>
      <c r="C56" s="137">
        <v>102387</v>
      </c>
      <c r="D56" s="99">
        <f t="shared" si="2"/>
        <v>2387</v>
      </c>
      <c r="E56" s="92"/>
    </row>
    <row r="57" spans="1:5" ht="20.100000000000001" customHeight="1">
      <c r="A57" s="134" t="s">
        <v>190</v>
      </c>
      <c r="B57" s="136">
        <v>200000</v>
      </c>
      <c r="C57" s="137">
        <f>203068-21000</f>
        <v>182068</v>
      </c>
      <c r="D57" s="99">
        <f t="shared" si="2"/>
        <v>-17932</v>
      </c>
      <c r="E57" s="92"/>
    </row>
    <row r="58" spans="1:5" ht="20.100000000000001" customHeight="1">
      <c r="A58" s="138" t="s">
        <v>191</v>
      </c>
      <c r="B58" s="139">
        <f>B35+B46+B47+B48+B49+B50+B51+B52</f>
        <v>4380000</v>
      </c>
      <c r="C58" s="139">
        <f>SUM(C35)+C46+C47+C48+C49+C50+C51+C52</f>
        <v>3133620</v>
      </c>
      <c r="D58" s="140">
        <f>C58-B58</f>
        <v>-1246380</v>
      </c>
      <c r="E58" s="141"/>
    </row>
    <row r="59" spans="1:5" ht="20.100000000000001" customHeight="1">
      <c r="A59" s="89" t="s">
        <v>192</v>
      </c>
      <c r="B59" s="90" t="s">
        <v>193</v>
      </c>
      <c r="C59" s="90"/>
      <c r="D59" s="91"/>
      <c r="E59" s="92"/>
    </row>
    <row r="60" spans="1:5" ht="20.100000000000001" customHeight="1">
      <c r="A60" s="134" t="s">
        <v>194</v>
      </c>
      <c r="B60" s="137">
        <v>0</v>
      </c>
      <c r="C60" s="137">
        <v>0</v>
      </c>
      <c r="D60" s="99">
        <f t="shared" ref="D60:D70" si="3">C60-B60</f>
        <v>0</v>
      </c>
      <c r="E60" s="119"/>
    </row>
    <row r="61" spans="1:5" ht="20.100000000000001" customHeight="1">
      <c r="A61" s="134" t="s">
        <v>195</v>
      </c>
      <c r="B61" s="100">
        <v>0</v>
      </c>
      <c r="C61" s="100">
        <v>0</v>
      </c>
      <c r="D61" s="99">
        <f t="shared" si="3"/>
        <v>0</v>
      </c>
      <c r="E61" s="119"/>
    </row>
    <row r="62" spans="1:5" ht="20.100000000000001" customHeight="1">
      <c r="A62" s="94" t="s">
        <v>196</v>
      </c>
      <c r="B62" s="91">
        <v>30000</v>
      </c>
      <c r="C62" s="90">
        <v>40000</v>
      </c>
      <c r="D62" s="99">
        <f t="shared" si="3"/>
        <v>10000</v>
      </c>
      <c r="E62" s="119"/>
    </row>
    <row r="63" spans="1:5" s="73" customFormat="1" ht="20.100000000000001" customHeight="1">
      <c r="A63" s="134" t="s">
        <v>197</v>
      </c>
      <c r="B63" s="99">
        <v>50000</v>
      </c>
      <c r="C63" s="100">
        <v>0</v>
      </c>
      <c r="D63" s="99">
        <f t="shared" si="3"/>
        <v>-50000</v>
      </c>
      <c r="E63" s="119"/>
    </row>
    <row r="64" spans="1:5" s="73" customFormat="1" ht="20.100000000000001" customHeight="1">
      <c r="A64" s="134" t="s">
        <v>198</v>
      </c>
      <c r="B64" s="99">
        <v>0</v>
      </c>
      <c r="C64" s="100">
        <v>0</v>
      </c>
      <c r="D64" s="99">
        <f t="shared" si="3"/>
        <v>0</v>
      </c>
      <c r="E64" s="119"/>
    </row>
    <row r="65" spans="1:5" ht="20.100000000000001" customHeight="1">
      <c r="A65" s="134" t="s">
        <v>199</v>
      </c>
      <c r="B65" s="107">
        <v>0</v>
      </c>
      <c r="C65" s="109">
        <v>96448</v>
      </c>
      <c r="D65" s="91">
        <f t="shared" si="3"/>
        <v>96448</v>
      </c>
      <c r="E65" s="92"/>
    </row>
    <row r="66" spans="1:5" ht="20.100000000000001" customHeight="1">
      <c r="A66" s="134" t="s">
        <v>200</v>
      </c>
      <c r="B66" s="142">
        <v>30000</v>
      </c>
      <c r="C66" s="143">
        <v>16144</v>
      </c>
      <c r="D66" s="91">
        <f t="shared" si="3"/>
        <v>-13856</v>
      </c>
      <c r="E66" s="92"/>
    </row>
    <row r="67" spans="1:5" ht="20.100000000000001" customHeight="1">
      <c r="A67" s="134" t="s">
        <v>201</v>
      </c>
      <c r="B67" s="99">
        <v>250000</v>
      </c>
      <c r="C67" s="100">
        <v>207630</v>
      </c>
      <c r="D67" s="91">
        <f t="shared" si="3"/>
        <v>-42370</v>
      </c>
      <c r="E67" s="144"/>
    </row>
    <row r="68" spans="1:5" ht="20.100000000000001" customHeight="1">
      <c r="A68" s="145" t="s">
        <v>202</v>
      </c>
      <c r="B68" s="146">
        <f>SUM(B60:B67)</f>
        <v>360000</v>
      </c>
      <c r="C68" s="146">
        <f>SUM(C60:C67)</f>
        <v>360222</v>
      </c>
      <c r="D68" s="147">
        <f t="shared" si="3"/>
        <v>222</v>
      </c>
      <c r="E68" s="122"/>
    </row>
    <row r="69" spans="1:5" ht="20.100000000000001" customHeight="1" thickBot="1">
      <c r="A69" s="148" t="s">
        <v>203</v>
      </c>
      <c r="B69" s="149">
        <f>SUM(B58+B68)</f>
        <v>4740000</v>
      </c>
      <c r="C69" s="149">
        <f>SUM(C58+C68)</f>
        <v>3493842</v>
      </c>
      <c r="D69" s="150">
        <f>C69-B69</f>
        <v>-1246158</v>
      </c>
      <c r="E69" s="151"/>
    </row>
    <row r="70" spans="1:5" ht="20.100000000000001" customHeight="1" thickTop="1">
      <c r="A70" s="152" t="s">
        <v>204</v>
      </c>
      <c r="B70" s="153">
        <f>B32-B69</f>
        <v>1257423</v>
      </c>
      <c r="C70" s="153">
        <f>C32-C69</f>
        <v>1138271</v>
      </c>
      <c r="D70" s="154">
        <f t="shared" si="3"/>
        <v>-119152</v>
      </c>
      <c r="E70" s="155"/>
    </row>
    <row r="71" spans="1:5" s="73" customFormat="1" ht="20.100000000000001" customHeight="1">
      <c r="A71" s="156" t="s">
        <v>205</v>
      </c>
      <c r="B71" s="157"/>
      <c r="C71" s="158"/>
      <c r="D71" s="159"/>
      <c r="E71" s="160"/>
    </row>
    <row r="72" spans="1:5" s="73" customFormat="1" ht="20.100000000000001" customHeight="1">
      <c r="A72" s="161" t="s">
        <v>206</v>
      </c>
      <c r="B72" s="162"/>
      <c r="C72" s="162"/>
      <c r="D72" s="163"/>
      <c r="E72" s="119"/>
    </row>
    <row r="73" spans="1:5" s="73" customFormat="1" ht="20.100000000000001" customHeight="1">
      <c r="A73" s="164" t="s">
        <v>207</v>
      </c>
      <c r="B73" s="165">
        <v>0</v>
      </c>
      <c r="C73" s="165">
        <v>0</v>
      </c>
      <c r="D73" s="166">
        <v>0</v>
      </c>
      <c r="E73" s="106"/>
    </row>
    <row r="74" spans="1:5" ht="20.100000000000001" customHeight="1">
      <c r="A74" s="164" t="s">
        <v>208</v>
      </c>
      <c r="B74" s="165">
        <v>0</v>
      </c>
      <c r="C74" s="165">
        <v>0</v>
      </c>
      <c r="D74" s="166">
        <v>0</v>
      </c>
      <c r="E74" s="106"/>
    </row>
    <row r="75" spans="1:5" s="73" customFormat="1" ht="20.100000000000001" customHeight="1">
      <c r="A75" s="164" t="s">
        <v>209</v>
      </c>
      <c r="B75" s="165">
        <v>0</v>
      </c>
      <c r="C75" s="165">
        <v>0</v>
      </c>
      <c r="D75" s="166">
        <v>0</v>
      </c>
      <c r="E75" s="106"/>
    </row>
    <row r="76" spans="1:5" s="73" customFormat="1" ht="20.100000000000001" customHeight="1">
      <c r="A76" s="167" t="s">
        <v>210</v>
      </c>
      <c r="B76" s="168">
        <v>0</v>
      </c>
      <c r="C76" s="168">
        <v>0</v>
      </c>
      <c r="D76" s="169">
        <v>0</v>
      </c>
      <c r="E76" s="170"/>
    </row>
    <row r="77" spans="1:5" s="175" customFormat="1" ht="20.100000000000001" customHeight="1">
      <c r="A77" s="171" t="s">
        <v>211</v>
      </c>
      <c r="B77" s="172"/>
      <c r="C77" s="172"/>
      <c r="D77" s="173"/>
      <c r="E77" s="174"/>
    </row>
    <row r="78" spans="1:5" s="73" customFormat="1" ht="20.100000000000001" customHeight="1">
      <c r="A78" s="164" t="s">
        <v>212</v>
      </c>
      <c r="B78" s="165">
        <v>0</v>
      </c>
      <c r="C78" s="165">
        <v>0</v>
      </c>
      <c r="D78" s="166">
        <v>0</v>
      </c>
      <c r="E78" s="106"/>
    </row>
    <row r="79" spans="1:5" s="73" customFormat="1" ht="20.100000000000001" customHeight="1">
      <c r="A79" s="164" t="s">
        <v>213</v>
      </c>
      <c r="B79" s="165">
        <v>0</v>
      </c>
      <c r="C79" s="165">
        <v>0</v>
      </c>
      <c r="D79" s="166">
        <v>0</v>
      </c>
      <c r="E79" s="106"/>
    </row>
    <row r="80" spans="1:5" s="175" customFormat="1" ht="20.100000000000001" customHeight="1">
      <c r="A80" s="164" t="s">
        <v>214</v>
      </c>
      <c r="B80" s="165">
        <v>0</v>
      </c>
      <c r="C80" s="165">
        <v>0</v>
      </c>
      <c r="D80" s="166">
        <v>0</v>
      </c>
      <c r="E80" s="106"/>
    </row>
    <row r="81" spans="1:7" s="175" customFormat="1" ht="20.100000000000001" customHeight="1">
      <c r="A81" s="176" t="s">
        <v>215</v>
      </c>
      <c r="B81" s="168">
        <v>0</v>
      </c>
      <c r="C81" s="168">
        <v>0</v>
      </c>
      <c r="D81" s="177">
        <v>0</v>
      </c>
      <c r="E81" s="170"/>
    </row>
    <row r="82" spans="1:7" s="73" customFormat="1" ht="20.100000000000001" customHeight="1">
      <c r="A82" s="178" t="s">
        <v>216</v>
      </c>
      <c r="B82" s="179">
        <v>0</v>
      </c>
      <c r="C82" s="179">
        <v>0</v>
      </c>
      <c r="D82" s="180">
        <v>0</v>
      </c>
      <c r="E82" s="181"/>
    </row>
    <row r="83" spans="1:7" s="175" customFormat="1" ht="20.100000000000001" customHeight="1">
      <c r="A83" s="85" t="s">
        <v>217</v>
      </c>
      <c r="B83" s="182">
        <v>1257423</v>
      </c>
      <c r="C83" s="182">
        <v>0</v>
      </c>
      <c r="D83" s="118">
        <f>C83-B83</f>
        <v>-1257423</v>
      </c>
      <c r="E83" s="183"/>
    </row>
    <row r="84" spans="1:7" s="73" customFormat="1" ht="20.100000000000001" customHeight="1">
      <c r="A84" s="184" t="s">
        <v>218</v>
      </c>
      <c r="B84" s="185">
        <f>B32+B76</f>
        <v>5997423</v>
      </c>
      <c r="C84" s="185">
        <f>C32+C76</f>
        <v>4632113</v>
      </c>
      <c r="D84" s="186">
        <f>C84-B84</f>
        <v>-1365310</v>
      </c>
      <c r="E84" s="187"/>
      <c r="G84" s="95"/>
    </row>
    <row r="85" spans="1:7" s="175" customFormat="1" ht="20.100000000000001" customHeight="1">
      <c r="A85" s="188" t="s">
        <v>219</v>
      </c>
      <c r="B85" s="109">
        <f>SUM(B69+B81+B83)</f>
        <v>5997423</v>
      </c>
      <c r="C85" s="109">
        <f>SUM(C69+C81+C83)</f>
        <v>3493842</v>
      </c>
      <c r="D85" s="91">
        <f>C85-B85</f>
        <v>-2503581</v>
      </c>
      <c r="E85" s="92"/>
      <c r="G85" s="95"/>
    </row>
    <row r="86" spans="1:7" s="175" customFormat="1" ht="20.100000000000001" customHeight="1">
      <c r="A86" s="189" t="s">
        <v>220</v>
      </c>
      <c r="B86" s="190">
        <f>SUM(B84-B85)</f>
        <v>0</v>
      </c>
      <c r="C86" s="190">
        <f>C84-C85</f>
        <v>1138271</v>
      </c>
      <c r="D86" s="191">
        <f>C86-B86</f>
        <v>1138271</v>
      </c>
      <c r="E86" s="141" t="s">
        <v>221</v>
      </c>
      <c r="G86" s="95"/>
    </row>
    <row r="87" spans="1:7" ht="31.5" customHeight="1">
      <c r="A87" s="131" t="s">
        <v>222</v>
      </c>
      <c r="B87" s="131"/>
      <c r="C87" s="131"/>
      <c r="D87" s="131"/>
      <c r="E87" s="131"/>
    </row>
    <row r="88" spans="1:7" ht="20.100000000000001" customHeight="1">
      <c r="A88" s="1" t="s">
        <v>223</v>
      </c>
    </row>
    <row r="89" spans="1:7" ht="20.100000000000001" customHeight="1">
      <c r="A89" s="1" t="s">
        <v>224</v>
      </c>
    </row>
    <row r="90" spans="1:7" ht="9.9499999999999993" customHeight="1">
      <c r="A90" s="8"/>
      <c r="B90" s="8"/>
      <c r="C90" s="8"/>
      <c r="D90" s="80"/>
      <c r="E90" s="8"/>
    </row>
    <row r="91" spans="1:7" ht="20.100000000000001" customHeight="1">
      <c r="A91" s="81" t="s">
        <v>131</v>
      </c>
      <c r="B91" s="82" t="s">
        <v>225</v>
      </c>
      <c r="C91" s="82" t="s">
        <v>226</v>
      </c>
      <c r="D91" s="83" t="s">
        <v>227</v>
      </c>
      <c r="E91" s="84" t="s">
        <v>228</v>
      </c>
    </row>
    <row r="92" spans="1:7" ht="20.100000000000001" customHeight="1">
      <c r="A92" s="192" t="s">
        <v>229</v>
      </c>
      <c r="B92" s="118"/>
      <c r="C92" s="118"/>
      <c r="D92" s="118"/>
      <c r="E92" s="88" t="s">
        <v>137</v>
      </c>
    </row>
    <row r="93" spans="1:7" ht="20.100000000000001" customHeight="1">
      <c r="A93" s="193" t="s">
        <v>230</v>
      </c>
      <c r="B93" s="107">
        <v>2002275</v>
      </c>
      <c r="C93" s="107">
        <f>B93</f>
        <v>2002275</v>
      </c>
      <c r="D93" s="99">
        <f>C93-B93</f>
        <v>0</v>
      </c>
      <c r="E93" s="119"/>
    </row>
    <row r="94" spans="1:7" ht="20.100000000000001" customHeight="1">
      <c r="A94" s="193" t="s">
        <v>231</v>
      </c>
      <c r="B94" s="107">
        <v>0</v>
      </c>
      <c r="C94" s="107">
        <v>0</v>
      </c>
      <c r="D94" s="99">
        <f>C94-B94</f>
        <v>0</v>
      </c>
      <c r="E94" s="119"/>
    </row>
    <row r="95" spans="1:7" ht="20.100000000000001" customHeight="1">
      <c r="A95" s="194" t="s">
        <v>232</v>
      </c>
      <c r="B95" s="142">
        <v>50</v>
      </c>
      <c r="C95" s="142">
        <v>50</v>
      </c>
      <c r="D95" s="99">
        <f>C95-B95</f>
        <v>0</v>
      </c>
      <c r="E95" s="122"/>
    </row>
    <row r="96" spans="1:7" ht="20.100000000000001" customHeight="1">
      <c r="A96" s="176" t="s">
        <v>233</v>
      </c>
      <c r="B96" s="191">
        <f>SUM(B93:B95)</f>
        <v>2002325</v>
      </c>
      <c r="C96" s="191">
        <f>SUM(C93:C95)</f>
        <v>2002325</v>
      </c>
      <c r="D96" s="191">
        <f>C96-B96</f>
        <v>0</v>
      </c>
      <c r="E96" s="141"/>
    </row>
    <row r="97" spans="1:7" ht="20.100000000000001" customHeight="1">
      <c r="A97" s="195" t="s">
        <v>234</v>
      </c>
      <c r="B97" s="196"/>
      <c r="C97" s="196"/>
      <c r="D97" s="196"/>
      <c r="E97" s="160"/>
      <c r="G97" s="73"/>
    </row>
    <row r="98" spans="1:7" s="73" customFormat="1" ht="20.100000000000001" customHeight="1">
      <c r="A98" s="193" t="s">
        <v>235</v>
      </c>
      <c r="B98" s="107">
        <v>0</v>
      </c>
      <c r="C98" s="107">
        <v>0</v>
      </c>
      <c r="D98" s="99">
        <f>C98-B98</f>
        <v>0</v>
      </c>
      <c r="E98" s="119"/>
    </row>
    <row r="99" spans="1:7" s="73" customFormat="1" ht="20.100000000000001" customHeight="1">
      <c r="A99" s="197" t="s">
        <v>219</v>
      </c>
      <c r="B99" s="191">
        <v>0</v>
      </c>
      <c r="C99" s="191">
        <v>0</v>
      </c>
      <c r="D99" s="191">
        <f>C99-B99</f>
        <v>0</v>
      </c>
      <c r="E99" s="141"/>
    </row>
    <row r="100" spans="1:7" s="73" customFormat="1" ht="20.100000000000001" customHeight="1">
      <c r="A100" s="198" t="s">
        <v>236</v>
      </c>
      <c r="B100" s="199">
        <f>SUM(B96-B99)</f>
        <v>2002325</v>
      </c>
      <c r="C100" s="199">
        <f>SUM(C96-C99)</f>
        <v>2002325</v>
      </c>
      <c r="D100" s="199">
        <f>C100-B100</f>
        <v>0</v>
      </c>
      <c r="E100" s="141" t="s">
        <v>221</v>
      </c>
    </row>
    <row r="101" spans="1:7" s="73" customFormat="1" ht="20.100000000000001" customHeight="1">
      <c r="A101" s="1"/>
      <c r="B101" s="1"/>
      <c r="C101" s="1"/>
      <c r="D101" s="78"/>
      <c r="E101" s="1"/>
      <c r="G101" s="1"/>
    </row>
    <row r="102" spans="1:7" ht="20.100000000000001" customHeight="1">
      <c r="A102" s="10" t="s">
        <v>237</v>
      </c>
    </row>
    <row r="103" spans="1:7" ht="9.9499999999999993" customHeight="1">
      <c r="A103" s="8"/>
      <c r="B103" s="8"/>
      <c r="C103" s="8"/>
      <c r="D103" s="80"/>
      <c r="E103" s="8"/>
    </row>
    <row r="104" spans="1:7" ht="20.100000000000001" customHeight="1">
      <c r="A104" s="81" t="s">
        <v>131</v>
      </c>
      <c r="B104" s="82" t="s">
        <v>225</v>
      </c>
      <c r="C104" s="82" t="s">
        <v>226</v>
      </c>
      <c r="D104" s="83" t="s">
        <v>227</v>
      </c>
      <c r="E104" s="84" t="s">
        <v>228</v>
      </c>
    </row>
    <row r="105" spans="1:7" ht="20.100000000000001" customHeight="1">
      <c r="A105" s="192" t="s">
        <v>229</v>
      </c>
      <c r="B105" s="118"/>
      <c r="C105" s="118"/>
      <c r="D105" s="118"/>
      <c r="E105" s="88" t="s">
        <v>137</v>
      </c>
    </row>
    <row r="106" spans="1:7" ht="20.100000000000001" customHeight="1">
      <c r="A106" s="193" t="s">
        <v>230</v>
      </c>
      <c r="B106" s="107">
        <v>100000</v>
      </c>
      <c r="C106" s="107">
        <v>100000</v>
      </c>
      <c r="D106" s="99">
        <f>C106-B106</f>
        <v>0</v>
      </c>
      <c r="E106" s="119"/>
    </row>
    <row r="107" spans="1:7" ht="20.100000000000001" customHeight="1">
      <c r="A107" s="193" t="s">
        <v>231</v>
      </c>
      <c r="B107" s="107">
        <v>0</v>
      </c>
      <c r="C107" s="107">
        <v>0</v>
      </c>
      <c r="D107" s="99">
        <f>C107-B107</f>
        <v>0</v>
      </c>
      <c r="E107" s="119"/>
    </row>
    <row r="108" spans="1:7" ht="20.100000000000001" customHeight="1">
      <c r="A108" s="194" t="s">
        <v>232</v>
      </c>
      <c r="B108" s="142">
        <v>0</v>
      </c>
      <c r="C108" s="142">
        <v>0</v>
      </c>
      <c r="D108" s="99">
        <f>C108-B108</f>
        <v>0</v>
      </c>
      <c r="E108" s="122"/>
    </row>
    <row r="109" spans="1:7" ht="20.100000000000001" customHeight="1">
      <c r="A109" s="176" t="s">
        <v>233</v>
      </c>
      <c r="B109" s="191">
        <f>SUM(B106:B108)</f>
        <v>100000</v>
      </c>
      <c r="C109" s="191">
        <f>SUM(C106:C108)</f>
        <v>100000</v>
      </c>
      <c r="D109" s="191">
        <f>C109-B109</f>
        <v>0</v>
      </c>
      <c r="E109" s="141"/>
    </row>
    <row r="110" spans="1:7" ht="20.100000000000001" customHeight="1">
      <c r="A110" s="195" t="s">
        <v>234</v>
      </c>
      <c r="B110" s="196"/>
      <c r="C110" s="196"/>
      <c r="D110" s="196"/>
      <c r="E110" s="160"/>
      <c r="G110" s="73"/>
    </row>
    <row r="111" spans="1:7" s="73" customFormat="1" ht="20.100000000000001" customHeight="1">
      <c r="A111" s="193" t="s">
        <v>235</v>
      </c>
      <c r="B111" s="107">
        <v>0</v>
      </c>
      <c r="C111" s="107">
        <v>0</v>
      </c>
      <c r="D111" s="99">
        <f>C111-B111</f>
        <v>0</v>
      </c>
      <c r="E111" s="119"/>
    </row>
    <row r="112" spans="1:7" s="73" customFormat="1" ht="20.100000000000001" customHeight="1">
      <c r="A112" s="197" t="s">
        <v>219</v>
      </c>
      <c r="B112" s="191">
        <v>0</v>
      </c>
      <c r="C112" s="191">
        <v>0</v>
      </c>
      <c r="D112" s="191">
        <f>C112-B112</f>
        <v>0</v>
      </c>
      <c r="E112" s="141"/>
    </row>
    <row r="113" spans="1:7" s="73" customFormat="1" ht="20.100000000000001" customHeight="1">
      <c r="A113" s="198" t="s">
        <v>236</v>
      </c>
      <c r="B113" s="199">
        <f>SUM(B109-B112)</f>
        <v>100000</v>
      </c>
      <c r="C113" s="199">
        <f>SUM(C109-C112)</f>
        <v>100000</v>
      </c>
      <c r="D113" s="199">
        <f>C113-B113</f>
        <v>0</v>
      </c>
      <c r="E113" s="141" t="s">
        <v>221</v>
      </c>
    </row>
    <row r="114" spans="1:7" s="73" customFormat="1" ht="20.100000000000001" customHeight="1">
      <c r="A114" s="1"/>
      <c r="B114" s="1"/>
      <c r="C114" s="1"/>
      <c r="D114" s="78"/>
      <c r="E114" s="1"/>
      <c r="G114" s="1"/>
    </row>
    <row r="115" spans="1:7" ht="20.100000000000001" customHeight="1"/>
    <row r="116" spans="1:7" ht="20.100000000000001" customHeight="1"/>
    <row r="117" spans="1:7" ht="20.100000000000001" customHeight="1"/>
    <row r="118" spans="1:7" ht="20.100000000000001" customHeight="1"/>
    <row r="119" spans="1:7" ht="20.100000000000001" customHeight="1"/>
    <row r="120" spans="1:7" ht="20.100000000000001" customHeight="1"/>
    <row r="121" spans="1:7" ht="20.100000000000001" customHeight="1"/>
    <row r="122" spans="1:7" ht="20.100000000000001" customHeight="1"/>
    <row r="123" spans="1:7" ht="20.100000000000001" customHeight="1"/>
    <row r="124" spans="1:7" ht="20.100000000000001" customHeight="1"/>
    <row r="125" spans="1:7" ht="20.100000000000001" customHeight="1"/>
    <row r="126" spans="1:7" ht="20.100000000000001" customHeight="1"/>
    <row r="127" spans="1:7" ht="20.100000000000001" customHeight="1"/>
    <row r="128" spans="1:7" ht="20.100000000000001" customHeight="1"/>
    <row r="129" spans="1:7" ht="20.100000000000001" customHeight="1"/>
    <row r="130" spans="1:7" ht="20.100000000000001" customHeight="1"/>
    <row r="131" spans="1:7" ht="31.5" customHeight="1">
      <c r="A131" s="131" t="s">
        <v>238</v>
      </c>
      <c r="B131" s="131"/>
      <c r="C131" s="131"/>
      <c r="D131" s="131"/>
      <c r="E131" s="131"/>
    </row>
    <row r="132" spans="1:7" ht="20.100000000000001" customHeight="1">
      <c r="A132" s="10" t="s">
        <v>239</v>
      </c>
    </row>
    <row r="133" spans="1:7" ht="20.100000000000001" customHeight="1">
      <c r="A133" s="1" t="s">
        <v>240</v>
      </c>
    </row>
    <row r="134" spans="1:7" ht="9.9499999999999993" customHeight="1">
      <c r="A134" s="8"/>
      <c r="B134" s="8"/>
      <c r="C134" s="8"/>
      <c r="D134" s="80"/>
      <c r="E134" s="8"/>
    </row>
    <row r="135" spans="1:7" ht="18" customHeight="1">
      <c r="A135" s="81" t="s">
        <v>131</v>
      </c>
      <c r="B135" s="82" t="s">
        <v>241</v>
      </c>
      <c r="C135" s="82" t="s">
        <v>242</v>
      </c>
      <c r="D135" s="83" t="s">
        <v>243</v>
      </c>
      <c r="E135" s="84" t="s">
        <v>228</v>
      </c>
      <c r="G135" s="73"/>
    </row>
    <row r="136" spans="1:7" s="73" customFormat="1" ht="18" customHeight="1">
      <c r="A136" s="200" t="s">
        <v>244</v>
      </c>
      <c r="B136" s="201"/>
      <c r="C136" s="201"/>
      <c r="D136" s="202"/>
      <c r="E136" s="88" t="s">
        <v>137</v>
      </c>
      <c r="G136" s="1"/>
    </row>
    <row r="137" spans="1:7" ht="18" customHeight="1">
      <c r="A137" s="203" t="s">
        <v>245</v>
      </c>
      <c r="B137" s="204">
        <f>SUM(B138+B139+B140+B141+B142)</f>
        <v>3396136</v>
      </c>
      <c r="C137" s="204">
        <f>SUM(C138+C139+C140+C141+C142)</f>
        <v>1647371</v>
      </c>
      <c r="D137" s="204">
        <f>SUM(C137-B137)</f>
        <v>-1748765</v>
      </c>
      <c r="E137" s="205"/>
      <c r="G137" s="95"/>
    </row>
    <row r="138" spans="1:7" ht="18" customHeight="1">
      <c r="A138" s="206" t="s">
        <v>246</v>
      </c>
      <c r="B138" s="91">
        <v>67821</v>
      </c>
      <c r="C138" s="91">
        <v>238984</v>
      </c>
      <c r="D138" s="204">
        <f t="shared" ref="D138:D144" si="4">SUM(C138-B138)</f>
        <v>171163</v>
      </c>
      <c r="E138" s="205"/>
      <c r="G138" s="95"/>
    </row>
    <row r="139" spans="1:7" ht="18" customHeight="1">
      <c r="A139" s="206" t="s">
        <v>247</v>
      </c>
      <c r="B139" s="91">
        <f>2778315-B140</f>
        <v>2598807</v>
      </c>
      <c r="C139" s="91">
        <v>977589</v>
      </c>
      <c r="D139" s="204">
        <f t="shared" si="4"/>
        <v>-1621218</v>
      </c>
      <c r="E139" s="205"/>
      <c r="G139" s="95"/>
    </row>
    <row r="140" spans="1:7" ht="18" customHeight="1">
      <c r="A140" s="206" t="s">
        <v>248</v>
      </c>
      <c r="B140" s="91">
        <v>179508</v>
      </c>
      <c r="C140" s="91">
        <v>310798</v>
      </c>
      <c r="D140" s="204">
        <f t="shared" si="4"/>
        <v>131290</v>
      </c>
      <c r="E140" s="205"/>
    </row>
    <row r="141" spans="1:7" ht="18" customHeight="1">
      <c r="A141" s="206" t="s">
        <v>249</v>
      </c>
      <c r="B141" s="91">
        <v>0</v>
      </c>
      <c r="C141" s="91">
        <v>0</v>
      </c>
      <c r="D141" s="204">
        <f t="shared" si="4"/>
        <v>0</v>
      </c>
      <c r="E141" s="205"/>
      <c r="G141" s="8"/>
    </row>
    <row r="142" spans="1:7" s="8" customFormat="1" ht="18" customHeight="1">
      <c r="A142" s="206" t="s">
        <v>250</v>
      </c>
      <c r="B142" s="91">
        <v>550000</v>
      </c>
      <c r="C142" s="91">
        <v>120000</v>
      </c>
      <c r="D142" s="204">
        <f t="shared" si="4"/>
        <v>-430000</v>
      </c>
      <c r="E142" s="98" t="s">
        <v>251</v>
      </c>
      <c r="G142" s="1"/>
    </row>
    <row r="143" spans="1:7" ht="18" customHeight="1">
      <c r="A143" s="203" t="s">
        <v>252</v>
      </c>
      <c r="B143" s="204">
        <v>0</v>
      </c>
      <c r="C143" s="204">
        <v>0</v>
      </c>
      <c r="D143" s="204">
        <f t="shared" si="4"/>
        <v>0</v>
      </c>
      <c r="E143" s="207"/>
    </row>
    <row r="144" spans="1:7" ht="18" customHeight="1">
      <c r="A144" s="208" t="s">
        <v>253</v>
      </c>
      <c r="B144" s="102">
        <v>0</v>
      </c>
      <c r="C144" s="102">
        <v>0</v>
      </c>
      <c r="D144" s="204">
        <f t="shared" si="4"/>
        <v>0</v>
      </c>
      <c r="E144" s="209"/>
      <c r="G144" s="73"/>
    </row>
    <row r="145" spans="1:7" s="73" customFormat="1" ht="18" customHeight="1">
      <c r="A145" s="210" t="s">
        <v>254</v>
      </c>
      <c r="B145" s="211">
        <f>SUM(B137+B143)</f>
        <v>3396136</v>
      </c>
      <c r="C145" s="211">
        <f>SUM(C137+C143)</f>
        <v>1647371</v>
      </c>
      <c r="D145" s="211">
        <f>SUM(C145-B145)</f>
        <v>-1748765</v>
      </c>
      <c r="E145" s="212"/>
    </row>
    <row r="146" spans="1:7" s="73" customFormat="1" ht="18" customHeight="1">
      <c r="A146" s="213" t="s">
        <v>255</v>
      </c>
      <c r="B146" s="186"/>
      <c r="C146" s="186"/>
      <c r="D146" s="186"/>
      <c r="E146" s="214"/>
    </row>
    <row r="147" spans="1:7" s="73" customFormat="1" ht="18" customHeight="1">
      <c r="A147" s="203" t="s">
        <v>256</v>
      </c>
      <c r="B147" s="204">
        <f>SUM(B148+B149+B150+B151)</f>
        <v>1549895</v>
      </c>
      <c r="C147" s="204">
        <f>SUM(C148+C149+C150+C151)</f>
        <v>509100</v>
      </c>
      <c r="D147" s="204"/>
      <c r="E147" s="207"/>
    </row>
    <row r="148" spans="1:7" s="73" customFormat="1" ht="18" customHeight="1">
      <c r="A148" s="206" t="s">
        <v>257</v>
      </c>
      <c r="B148" s="91">
        <v>500000</v>
      </c>
      <c r="C148" s="91">
        <v>0</v>
      </c>
      <c r="D148" s="204">
        <v>0</v>
      </c>
      <c r="E148" s="207"/>
      <c r="G148" s="1"/>
    </row>
    <row r="149" spans="1:7" ht="18" customHeight="1">
      <c r="A149" s="206" t="s">
        <v>258</v>
      </c>
      <c r="B149" s="204">
        <f>849895+200000</f>
        <v>1049895</v>
      </c>
      <c r="C149" s="204">
        <v>506100</v>
      </c>
      <c r="D149" s="204">
        <f>SUM(C149-B149)</f>
        <v>-543795</v>
      </c>
      <c r="E149" s="215"/>
    </row>
    <row r="150" spans="1:7" ht="18" customHeight="1">
      <c r="A150" s="206" t="s">
        <v>259</v>
      </c>
      <c r="B150" s="91">
        <v>0</v>
      </c>
      <c r="C150" s="91">
        <v>3000</v>
      </c>
      <c r="D150" s="204">
        <f>SUM(C150-B150)</f>
        <v>3000</v>
      </c>
      <c r="E150" s="207"/>
    </row>
    <row r="151" spans="1:7" ht="18" customHeight="1">
      <c r="A151" s="206" t="s">
        <v>260</v>
      </c>
      <c r="B151" s="91">
        <v>0</v>
      </c>
      <c r="C151" s="91">
        <v>0</v>
      </c>
      <c r="D151" s="204">
        <v>0</v>
      </c>
      <c r="E151" s="207"/>
    </row>
    <row r="152" spans="1:7" ht="18" customHeight="1">
      <c r="A152" s="203" t="s">
        <v>261</v>
      </c>
      <c r="B152" s="204">
        <v>0</v>
      </c>
      <c r="C152" s="204">
        <v>0</v>
      </c>
      <c r="D152" s="204">
        <v>0</v>
      </c>
      <c r="E152" s="207"/>
      <c r="G152" s="8"/>
    </row>
    <row r="153" spans="1:7" s="8" customFormat="1" ht="18" customHeight="1">
      <c r="A153" s="208" t="s">
        <v>262</v>
      </c>
      <c r="B153" s="216">
        <v>0</v>
      </c>
      <c r="C153" s="216">
        <v>0</v>
      </c>
      <c r="D153" s="216">
        <v>0</v>
      </c>
      <c r="E153" s="217"/>
      <c r="G153" s="1"/>
    </row>
    <row r="154" spans="1:7" ht="18" customHeight="1">
      <c r="A154" s="210" t="s">
        <v>263</v>
      </c>
      <c r="B154" s="218">
        <f>SUM(B147+B152)</f>
        <v>1549895</v>
      </c>
      <c r="C154" s="218">
        <f>SUM(C147+C152)</f>
        <v>509100</v>
      </c>
      <c r="D154" s="218">
        <f>SUM(C154-B154)</f>
        <v>-1040795</v>
      </c>
      <c r="E154" s="212"/>
    </row>
    <row r="155" spans="1:7" ht="18" customHeight="1">
      <c r="A155" s="219" t="s">
        <v>264</v>
      </c>
      <c r="B155" s="220"/>
      <c r="C155" s="220"/>
      <c r="D155" s="220"/>
      <c r="E155" s="214"/>
    </row>
    <row r="156" spans="1:7" ht="18" customHeight="1">
      <c r="A156" s="208" t="s">
        <v>265</v>
      </c>
      <c r="B156" s="216">
        <v>1846241</v>
      </c>
      <c r="C156" s="216">
        <v>1138271</v>
      </c>
      <c r="D156" s="216">
        <f>SUM(C156-B156)</f>
        <v>-707970</v>
      </c>
      <c r="E156" s="217"/>
    </row>
    <row r="157" spans="1:7" ht="18" customHeight="1">
      <c r="A157" s="221" t="s">
        <v>266</v>
      </c>
      <c r="B157" s="222">
        <f>B156</f>
        <v>1846241</v>
      </c>
      <c r="C157" s="222">
        <f>C156</f>
        <v>1138271</v>
      </c>
      <c r="D157" s="222">
        <f>D156</f>
        <v>-707970</v>
      </c>
      <c r="E157" s="223"/>
    </row>
    <row r="158" spans="1:7" ht="18" customHeight="1">
      <c r="A158" s="224" t="s">
        <v>267</v>
      </c>
      <c r="B158" s="225">
        <f>SUM(B157+B154)</f>
        <v>3396136</v>
      </c>
      <c r="C158" s="225">
        <f>SUM(C157+C154)</f>
        <v>1647371</v>
      </c>
      <c r="D158" s="226">
        <f>SUM(C158-B158)</f>
        <v>-1748765</v>
      </c>
      <c r="E158" s="227"/>
    </row>
    <row r="159" spans="1:7" ht="20.100000000000001" customHeight="1">
      <c r="A159" s="228"/>
      <c r="B159" s="229"/>
      <c r="C159" s="229"/>
      <c r="D159" s="230"/>
    </row>
    <row r="160" spans="1:7" ht="20.100000000000001" customHeight="1">
      <c r="A160" s="1" t="s">
        <v>268</v>
      </c>
      <c r="G160" s="73"/>
    </row>
    <row r="161" spans="1:7" s="73" customFormat="1" ht="20.100000000000001" customHeight="1">
      <c r="A161" s="1" t="s">
        <v>224</v>
      </c>
      <c r="B161" s="1"/>
      <c r="C161" s="1"/>
      <c r="D161" s="78"/>
      <c r="E161" s="1"/>
    </row>
    <row r="162" spans="1:7" s="73" customFormat="1" ht="9.9499999999999993" customHeight="1">
      <c r="A162" s="8"/>
      <c r="B162" s="8"/>
      <c r="C162" s="8"/>
      <c r="D162" s="80"/>
      <c r="E162" s="8"/>
    </row>
    <row r="163" spans="1:7" s="73" customFormat="1" ht="18" customHeight="1">
      <c r="A163" s="81" t="s">
        <v>131</v>
      </c>
      <c r="B163" s="82" t="s">
        <v>269</v>
      </c>
      <c r="C163" s="82" t="s">
        <v>270</v>
      </c>
      <c r="D163" s="83" t="s">
        <v>271</v>
      </c>
      <c r="E163" s="84" t="s">
        <v>228</v>
      </c>
    </row>
    <row r="164" spans="1:7" s="73" customFormat="1" ht="18" customHeight="1">
      <c r="A164" s="206" t="s">
        <v>246</v>
      </c>
      <c r="B164" s="91">
        <v>0</v>
      </c>
      <c r="C164" s="91">
        <v>0</v>
      </c>
      <c r="D164" s="107">
        <f>C164+B164</f>
        <v>0</v>
      </c>
      <c r="E164" s="88" t="s">
        <v>137</v>
      </c>
      <c r="G164" s="1"/>
    </row>
    <row r="165" spans="1:7" ht="18" customHeight="1">
      <c r="A165" s="206" t="s">
        <v>247</v>
      </c>
      <c r="B165" s="91">
        <f>SUM(B166:B167)</f>
        <v>2002275</v>
      </c>
      <c r="C165" s="91">
        <f>SUM(C166:C167)</f>
        <v>50</v>
      </c>
      <c r="D165" s="91">
        <f>B165+C165</f>
        <v>2002325</v>
      </c>
      <c r="E165" s="205"/>
    </row>
    <row r="166" spans="1:7" ht="18" customHeight="1">
      <c r="A166" s="206" t="s">
        <v>272</v>
      </c>
      <c r="B166" s="204">
        <v>502275</v>
      </c>
      <c r="C166" s="204">
        <v>50</v>
      </c>
      <c r="D166" s="204">
        <v>502225</v>
      </c>
      <c r="E166" s="205" t="s">
        <v>273</v>
      </c>
    </row>
    <row r="167" spans="1:7" ht="18" customHeight="1">
      <c r="A167" s="206" t="s">
        <v>274</v>
      </c>
      <c r="B167" s="204">
        <v>1500000</v>
      </c>
      <c r="C167" s="204">
        <v>0</v>
      </c>
      <c r="D167" s="204">
        <v>1500000</v>
      </c>
      <c r="E167" s="205" t="s">
        <v>275</v>
      </c>
    </row>
    <row r="168" spans="1:7" ht="18" customHeight="1">
      <c r="A168" s="221" t="s">
        <v>276</v>
      </c>
      <c r="B168" s="225">
        <f>B164+B165</f>
        <v>2002275</v>
      </c>
      <c r="C168" s="225">
        <f>C164+C165</f>
        <v>50</v>
      </c>
      <c r="D168" s="225">
        <f>D164+D165</f>
        <v>2002325</v>
      </c>
      <c r="E168" s="227"/>
    </row>
    <row r="169" spans="1:7" ht="20.100000000000001" customHeight="1">
      <c r="A169" s="228"/>
      <c r="B169" s="229"/>
      <c r="C169" s="229"/>
      <c r="D169" s="230"/>
    </row>
    <row r="170" spans="1:7" ht="20.100000000000001" customHeight="1">
      <c r="A170" s="10" t="s">
        <v>237</v>
      </c>
    </row>
    <row r="171" spans="1:7" ht="9.9499999999999993" customHeight="1">
      <c r="A171" s="8"/>
      <c r="B171" s="8"/>
      <c r="C171" s="8"/>
      <c r="D171" s="80"/>
      <c r="E171" s="8"/>
    </row>
    <row r="172" spans="1:7" ht="18" customHeight="1">
      <c r="A172" s="81" t="s">
        <v>131</v>
      </c>
      <c r="B172" s="82" t="s">
        <v>269</v>
      </c>
      <c r="C172" s="82" t="s">
        <v>270</v>
      </c>
      <c r="D172" s="83" t="s">
        <v>271</v>
      </c>
      <c r="E172" s="84" t="s">
        <v>228</v>
      </c>
    </row>
    <row r="173" spans="1:7" ht="18" customHeight="1">
      <c r="A173" s="206" t="s">
        <v>246</v>
      </c>
      <c r="B173" s="91">
        <v>0</v>
      </c>
      <c r="C173" s="91">
        <v>0</v>
      </c>
      <c r="D173" s="107">
        <v>0</v>
      </c>
      <c r="E173" s="88" t="s">
        <v>137</v>
      </c>
      <c r="G173" s="73"/>
    </row>
    <row r="174" spans="1:7" s="73" customFormat="1" ht="18" customHeight="1">
      <c r="A174" s="206" t="s">
        <v>247</v>
      </c>
      <c r="B174" s="91">
        <v>100000</v>
      </c>
      <c r="C174" s="91">
        <v>0</v>
      </c>
      <c r="D174" s="91">
        <v>100000</v>
      </c>
      <c r="E174" s="205"/>
      <c r="G174" s="1"/>
    </row>
    <row r="175" spans="1:7" ht="18" customHeight="1">
      <c r="A175" s="206" t="s">
        <v>274</v>
      </c>
      <c r="B175" s="91">
        <v>100000</v>
      </c>
      <c r="C175" s="91">
        <v>0</v>
      </c>
      <c r="D175" s="204">
        <v>100000</v>
      </c>
      <c r="E175" s="205" t="s">
        <v>275</v>
      </c>
    </row>
    <row r="176" spans="1:7" ht="18" customHeight="1">
      <c r="A176" s="221" t="s">
        <v>276</v>
      </c>
      <c r="B176" s="225">
        <v>100000</v>
      </c>
      <c r="C176" s="225">
        <v>0</v>
      </c>
      <c r="D176" s="225">
        <v>100000</v>
      </c>
      <c r="E176" s="227"/>
    </row>
    <row r="177" spans="1:7" ht="20.100000000000001" customHeight="1">
      <c r="A177" s="228"/>
      <c r="B177" s="229"/>
      <c r="C177" s="229"/>
      <c r="D177" s="230"/>
    </row>
    <row r="178" spans="1:7" ht="20.100000000000001" customHeight="1">
      <c r="A178" s="228"/>
      <c r="B178" s="229"/>
      <c r="C178" s="229"/>
      <c r="D178" s="230"/>
    </row>
    <row r="179" spans="1:7" ht="31.5" customHeight="1">
      <c r="A179" s="131" t="s">
        <v>277</v>
      </c>
      <c r="B179" s="131"/>
      <c r="C179" s="131"/>
      <c r="D179" s="131"/>
      <c r="E179" s="131"/>
    </row>
    <row r="180" spans="1:7" ht="20.100000000000001" customHeight="1">
      <c r="A180" s="10" t="s">
        <v>278</v>
      </c>
      <c r="G180" s="73"/>
    </row>
    <row r="181" spans="1:7" s="73" customFormat="1" ht="9.9499999999999993" customHeight="1">
      <c r="A181" s="8"/>
      <c r="B181" s="8"/>
      <c r="C181" s="8"/>
      <c r="D181" s="80"/>
      <c r="E181" s="8"/>
    </row>
    <row r="182" spans="1:7" s="73" customFormat="1" ht="20.100000000000001" customHeight="1">
      <c r="A182" s="81" t="s">
        <v>131</v>
      </c>
      <c r="B182" s="82" t="s">
        <v>241</v>
      </c>
      <c r="C182" s="82" t="s">
        <v>242</v>
      </c>
      <c r="D182" s="83" t="s">
        <v>243</v>
      </c>
      <c r="E182" s="84" t="s">
        <v>228</v>
      </c>
    </row>
    <row r="183" spans="1:7" s="73" customFormat="1" ht="20.100000000000001" customHeight="1">
      <c r="A183" s="200" t="s">
        <v>244</v>
      </c>
      <c r="B183" s="201"/>
      <c r="C183" s="201"/>
      <c r="D183" s="202"/>
      <c r="E183" s="88" t="s">
        <v>137</v>
      </c>
      <c r="G183" s="1"/>
    </row>
    <row r="184" spans="1:7" ht="20.100000000000001" customHeight="1">
      <c r="A184" s="206" t="s">
        <v>246</v>
      </c>
      <c r="B184" s="231">
        <f>B138</f>
        <v>67821</v>
      </c>
      <c r="C184" s="231">
        <f>C138</f>
        <v>238984</v>
      </c>
      <c r="D184" s="107">
        <f>C184-B184</f>
        <v>171163</v>
      </c>
      <c r="E184" s="205"/>
    </row>
    <row r="185" spans="1:7" ht="20.100000000000001" customHeight="1">
      <c r="A185" s="206" t="s">
        <v>247</v>
      </c>
      <c r="B185" s="231">
        <f>SUM(B186+B187+B188+B189+B190)</f>
        <v>2598807</v>
      </c>
      <c r="C185" s="231">
        <f>SUM(C186+C187+C188+C189+C190)</f>
        <v>977589</v>
      </c>
      <c r="D185" s="107">
        <f t="shared" ref="D185:D198" si="5">C185-B185</f>
        <v>-1621218</v>
      </c>
      <c r="E185" s="205"/>
    </row>
    <row r="186" spans="1:7" ht="20.100000000000001" customHeight="1">
      <c r="A186" s="206" t="s">
        <v>272</v>
      </c>
      <c r="B186" s="231">
        <v>2331</v>
      </c>
      <c r="C186" s="231">
        <v>2331</v>
      </c>
      <c r="D186" s="107">
        <f t="shared" si="5"/>
        <v>0</v>
      </c>
      <c r="E186" s="205"/>
    </row>
    <row r="187" spans="1:7" ht="20.100000000000001" customHeight="1">
      <c r="A187" s="206" t="s">
        <v>274</v>
      </c>
      <c r="B187" s="231">
        <v>984551</v>
      </c>
      <c r="C187" s="231">
        <v>423403</v>
      </c>
      <c r="D187" s="107">
        <f t="shared" si="5"/>
        <v>-561148</v>
      </c>
      <c r="E187" s="205"/>
    </row>
    <row r="188" spans="1:7" ht="20.100000000000001" customHeight="1">
      <c r="A188" s="206" t="s">
        <v>279</v>
      </c>
      <c r="B188" s="231">
        <v>1610999</v>
      </c>
      <c r="C188" s="231">
        <v>926</v>
      </c>
      <c r="D188" s="107">
        <f t="shared" si="5"/>
        <v>-1610073</v>
      </c>
      <c r="E188" s="205"/>
    </row>
    <row r="189" spans="1:7" ht="20.100000000000001" customHeight="1">
      <c r="A189" s="206" t="s">
        <v>280</v>
      </c>
      <c r="B189" s="231">
        <v>578</v>
      </c>
      <c r="C189" s="231">
        <v>550581</v>
      </c>
      <c r="D189" s="107">
        <f t="shared" si="5"/>
        <v>550003</v>
      </c>
      <c r="E189" s="205"/>
    </row>
    <row r="190" spans="1:7" ht="20.100000000000001" customHeight="1">
      <c r="A190" s="206" t="s">
        <v>281</v>
      </c>
      <c r="B190" s="231">
        <v>348</v>
      </c>
      <c r="C190" s="231">
        <v>348</v>
      </c>
      <c r="D190" s="107">
        <f t="shared" si="5"/>
        <v>0</v>
      </c>
      <c r="E190" s="205"/>
    </row>
    <row r="191" spans="1:7" ht="20.100000000000001" customHeight="1">
      <c r="A191" s="206" t="s">
        <v>248</v>
      </c>
      <c r="B191" s="231">
        <v>179508</v>
      </c>
      <c r="C191" s="231">
        <v>310798</v>
      </c>
      <c r="D191" s="107">
        <f t="shared" si="5"/>
        <v>131290</v>
      </c>
      <c r="E191" s="205"/>
    </row>
    <row r="192" spans="1:7" ht="20.100000000000001" customHeight="1">
      <c r="A192" s="206" t="s">
        <v>249</v>
      </c>
      <c r="B192" s="231">
        <v>0</v>
      </c>
      <c r="C192" s="231">
        <v>0</v>
      </c>
      <c r="D192" s="107">
        <f t="shared" si="5"/>
        <v>0</v>
      </c>
      <c r="E192" s="205"/>
    </row>
    <row r="193" spans="1:5" ht="20.100000000000001" customHeight="1">
      <c r="A193" s="206" t="s">
        <v>250</v>
      </c>
      <c r="B193" s="231">
        <v>550000</v>
      </c>
      <c r="C193" s="231">
        <v>120000</v>
      </c>
      <c r="D193" s="107">
        <f t="shared" si="5"/>
        <v>-430000</v>
      </c>
      <c r="E193" s="207"/>
    </row>
    <row r="194" spans="1:5" ht="20.100000000000001" customHeight="1">
      <c r="A194" s="206" t="s">
        <v>282</v>
      </c>
      <c r="B194" s="231">
        <v>550000</v>
      </c>
      <c r="C194" s="231">
        <v>120000</v>
      </c>
      <c r="D194" s="107">
        <f t="shared" si="5"/>
        <v>-430000</v>
      </c>
      <c r="E194" s="207"/>
    </row>
    <row r="195" spans="1:5" ht="20.100000000000001" customHeight="1">
      <c r="A195" s="206"/>
      <c r="B195" s="231"/>
      <c r="C195" s="231"/>
      <c r="D195" s="204"/>
      <c r="E195" s="207"/>
    </row>
    <row r="196" spans="1:5" ht="20.100000000000001" customHeight="1">
      <c r="A196" s="206" t="s">
        <v>283</v>
      </c>
      <c r="B196" s="231">
        <f>SUM(B197:B198)</f>
        <v>2102275</v>
      </c>
      <c r="C196" s="231">
        <f>SUM(C197:C198)</f>
        <v>2102325</v>
      </c>
      <c r="D196" s="107">
        <f t="shared" si="5"/>
        <v>50</v>
      </c>
      <c r="E196" s="207"/>
    </row>
    <row r="197" spans="1:5" ht="20.100000000000001" customHeight="1">
      <c r="A197" s="232" t="s">
        <v>284</v>
      </c>
      <c r="B197" s="233">
        <f>B168</f>
        <v>2002275</v>
      </c>
      <c r="C197" s="233">
        <f>D168</f>
        <v>2002325</v>
      </c>
      <c r="D197" s="107">
        <f t="shared" si="5"/>
        <v>50</v>
      </c>
      <c r="E197" s="207"/>
    </row>
    <row r="198" spans="1:5" ht="20.100000000000001" customHeight="1">
      <c r="A198" s="234" t="s">
        <v>285</v>
      </c>
      <c r="B198" s="235">
        <f>B176</f>
        <v>100000</v>
      </c>
      <c r="C198" s="235">
        <f>D176</f>
        <v>100000</v>
      </c>
      <c r="D198" s="107">
        <f t="shared" si="5"/>
        <v>0</v>
      </c>
      <c r="E198" s="217"/>
    </row>
    <row r="199" spans="1:5" ht="20.100000000000001" customHeight="1">
      <c r="A199" s="208" t="s">
        <v>253</v>
      </c>
      <c r="B199" s="236">
        <v>0</v>
      </c>
      <c r="C199" s="236">
        <v>0</v>
      </c>
      <c r="D199" s="142">
        <v>0</v>
      </c>
      <c r="E199" s="209"/>
    </row>
    <row r="200" spans="1:5" ht="20.100000000000001" customHeight="1">
      <c r="A200" s="221" t="s">
        <v>254</v>
      </c>
      <c r="B200" s="237">
        <f>SUM(B184:B185,B191:B193,B196,B199)</f>
        <v>5498411</v>
      </c>
      <c r="C200" s="237">
        <f>SUM(C184:C185,C191:C193,C196,C199)</f>
        <v>3749696</v>
      </c>
      <c r="D200" s="225">
        <f>SUM(C200-B200)</f>
        <v>-1748715</v>
      </c>
      <c r="E200" s="227"/>
    </row>
    <row r="201" spans="1:5" ht="20.100000000000001" customHeight="1">
      <c r="A201" s="213" t="s">
        <v>255</v>
      </c>
      <c r="B201" s="238"/>
      <c r="C201" s="239"/>
      <c r="D201" s="240"/>
      <c r="E201" s="214"/>
    </row>
    <row r="202" spans="1:5" ht="20.100000000000001" customHeight="1">
      <c r="A202" s="206" t="s">
        <v>257</v>
      </c>
      <c r="B202" s="233">
        <v>500000</v>
      </c>
      <c r="C202" s="233">
        <v>0</v>
      </c>
      <c r="D202" s="204">
        <f>SUM(C202-B202)</f>
        <v>-500000</v>
      </c>
      <c r="E202" s="207"/>
    </row>
    <row r="203" spans="1:5" ht="20.100000000000001" customHeight="1">
      <c r="A203" s="206" t="s">
        <v>286</v>
      </c>
      <c r="B203" s="233">
        <f>B149</f>
        <v>1049895</v>
      </c>
      <c r="C203" s="233">
        <f>C149</f>
        <v>506100</v>
      </c>
      <c r="D203" s="204">
        <f>SUM(C203-B203)</f>
        <v>-543795</v>
      </c>
      <c r="E203" s="207"/>
    </row>
    <row r="204" spans="1:5" ht="20.100000000000001" customHeight="1">
      <c r="A204" s="208" t="s">
        <v>287</v>
      </c>
      <c r="B204" s="233">
        <v>0</v>
      </c>
      <c r="C204" s="233">
        <v>3000</v>
      </c>
      <c r="D204" s="204">
        <f>SUM(C204-B204)</f>
        <v>3000</v>
      </c>
      <c r="E204" s="217"/>
    </row>
    <row r="205" spans="1:5" ht="20.100000000000001" customHeight="1">
      <c r="A205" s="208" t="s">
        <v>260</v>
      </c>
      <c r="B205" s="233">
        <v>0</v>
      </c>
      <c r="C205" s="233">
        <v>0</v>
      </c>
      <c r="D205" s="204">
        <f>SUM(C205-B205)</f>
        <v>0</v>
      </c>
      <c r="E205" s="217"/>
    </row>
    <row r="206" spans="1:5" ht="20.100000000000001" customHeight="1">
      <c r="A206" s="210" t="s">
        <v>263</v>
      </c>
      <c r="B206" s="241">
        <f>SUM(B202:B205)</f>
        <v>1549895</v>
      </c>
      <c r="C206" s="241">
        <f>SUM(C202:C205)</f>
        <v>509100</v>
      </c>
      <c r="D206" s="242">
        <f>SUM(C206-B206)</f>
        <v>-1040795</v>
      </c>
      <c r="E206" s="212"/>
    </row>
    <row r="207" spans="1:5" ht="20.100000000000001" customHeight="1">
      <c r="A207" s="219" t="s">
        <v>264</v>
      </c>
      <c r="B207" s="243"/>
      <c r="C207" s="243"/>
      <c r="D207" s="220"/>
      <c r="E207" s="214"/>
    </row>
    <row r="208" spans="1:5" ht="20.100000000000001" customHeight="1">
      <c r="A208" s="206" t="s">
        <v>265</v>
      </c>
      <c r="B208" s="233">
        <f>B156</f>
        <v>1846241</v>
      </c>
      <c r="C208" s="233">
        <f>C156</f>
        <v>1138271</v>
      </c>
      <c r="D208" s="204">
        <f>SUM(C208-B208)</f>
        <v>-707970</v>
      </c>
      <c r="E208" s="207"/>
    </row>
    <row r="209" spans="1:7" ht="20.100000000000001" customHeight="1">
      <c r="A209" s="234" t="s">
        <v>283</v>
      </c>
      <c r="B209" s="235">
        <f>B196</f>
        <v>2102275</v>
      </c>
      <c r="C209" s="235">
        <f>C196</f>
        <v>2102325</v>
      </c>
      <c r="D209" s="204">
        <f>SUM(C209-B209)</f>
        <v>50</v>
      </c>
      <c r="E209" s="217"/>
      <c r="G209" s="95"/>
    </row>
    <row r="210" spans="1:7" ht="20.100000000000001" customHeight="1">
      <c r="A210" s="210" t="s">
        <v>266</v>
      </c>
      <c r="B210" s="241">
        <f>SUM(B208:B209)</f>
        <v>3948516</v>
      </c>
      <c r="C210" s="241">
        <f>SUM(C208:C209)</f>
        <v>3240596</v>
      </c>
      <c r="D210" s="216">
        <f>SUM(C210-B210)</f>
        <v>-707920</v>
      </c>
      <c r="E210" s="212"/>
      <c r="G210" s="95"/>
    </row>
    <row r="211" spans="1:7" ht="20.100000000000001" customHeight="1">
      <c r="A211" s="224" t="s">
        <v>267</v>
      </c>
      <c r="B211" s="237">
        <f>SUM(B206+B210)</f>
        <v>5498411</v>
      </c>
      <c r="C211" s="237">
        <f>SUM(C206+C210)</f>
        <v>3749696</v>
      </c>
      <c r="D211" s="225">
        <f>SUM(C211-B211)</f>
        <v>-1748715</v>
      </c>
      <c r="E211" s="227"/>
      <c r="G211" s="95"/>
    </row>
    <row r="212" spans="1:7" ht="20.100000000000001" customHeight="1">
      <c r="A212" s="228"/>
      <c r="B212" s="244"/>
      <c r="C212" s="244"/>
      <c r="D212" s="245"/>
    </row>
    <row r="213" spans="1:7" ht="20.100000000000001" customHeight="1">
      <c r="A213" s="228"/>
      <c r="B213" s="244"/>
      <c r="C213" s="244"/>
      <c r="D213" s="245"/>
    </row>
    <row r="214" spans="1:7" ht="20.100000000000001" customHeight="1">
      <c r="A214" s="228"/>
      <c r="B214" s="244"/>
      <c r="C214" s="244"/>
      <c r="D214" s="245"/>
    </row>
    <row r="215" spans="1:7" ht="20.100000000000001" customHeight="1">
      <c r="A215" s="228"/>
      <c r="B215" s="244"/>
      <c r="C215" s="244"/>
      <c r="D215" s="245"/>
    </row>
    <row r="216" spans="1:7" ht="20.100000000000001" customHeight="1">
      <c r="A216" s="228"/>
      <c r="B216" s="244"/>
      <c r="C216" s="244"/>
      <c r="D216" s="245"/>
    </row>
    <row r="217" spans="1:7" ht="20.100000000000001" customHeight="1">
      <c r="A217" s="228"/>
      <c r="B217" s="244"/>
      <c r="C217" s="244"/>
      <c r="D217" s="245"/>
    </row>
    <row r="218" spans="1:7" ht="20.100000000000001" customHeight="1">
      <c r="A218" s="228"/>
      <c r="B218" s="244"/>
      <c r="C218" s="244"/>
      <c r="D218" s="245"/>
    </row>
    <row r="219" spans="1:7" ht="20.100000000000001" customHeight="1">
      <c r="A219" s="228"/>
      <c r="B219" s="244"/>
      <c r="C219" s="244"/>
      <c r="D219" s="245"/>
    </row>
    <row r="220" spans="1:7" ht="20.100000000000001" customHeight="1">
      <c r="A220" s="228"/>
      <c r="B220" s="244"/>
      <c r="C220" s="244"/>
      <c r="D220" s="245"/>
    </row>
    <row r="221" spans="1:7" ht="20.100000000000001" customHeight="1">
      <c r="A221" s="228"/>
      <c r="B221" s="244"/>
      <c r="C221" s="244"/>
      <c r="D221" s="245"/>
    </row>
    <row r="222" spans="1:7" ht="20.100000000000001" customHeight="1">
      <c r="A222" s="228"/>
      <c r="B222" s="244"/>
      <c r="C222" s="244"/>
      <c r="D222" s="245"/>
    </row>
    <row r="223" spans="1:7" ht="21.75" customHeight="1">
      <c r="A223" s="131" t="s">
        <v>288</v>
      </c>
      <c r="B223" s="131"/>
      <c r="C223" s="131"/>
      <c r="D223" s="131"/>
      <c r="E223" s="131"/>
    </row>
    <row r="224" spans="1:7" ht="20.100000000000001" customHeight="1">
      <c r="A224" s="10" t="s">
        <v>289</v>
      </c>
    </row>
    <row r="225" spans="1:7" ht="20.100000000000001" customHeight="1">
      <c r="A225" s="10"/>
    </row>
    <row r="226" spans="1:7" ht="20.100000000000001" customHeight="1">
      <c r="A226" s="1" t="s">
        <v>290</v>
      </c>
    </row>
    <row r="227" spans="1:7" ht="20.100000000000001" customHeight="1">
      <c r="A227" s="1" t="s">
        <v>291</v>
      </c>
    </row>
    <row r="228" spans="1:7" ht="20.100000000000001" customHeight="1"/>
    <row r="229" spans="1:7" ht="20.100000000000001" customHeight="1">
      <c r="A229" s="246" t="s">
        <v>292</v>
      </c>
      <c r="B229" s="247"/>
      <c r="C229" s="248"/>
      <c r="D229" s="249"/>
      <c r="E229" s="73"/>
    </row>
    <row r="230" spans="1:7" ht="20.100000000000001" customHeight="1">
      <c r="A230" s="246" t="s">
        <v>293</v>
      </c>
      <c r="B230" s="247"/>
      <c r="C230" s="248"/>
      <c r="D230" s="249"/>
      <c r="E230" s="73"/>
    </row>
    <row r="231" spans="1:7" ht="20.100000000000001" customHeight="1">
      <c r="A231" s="246" t="s">
        <v>294</v>
      </c>
      <c r="B231" s="247"/>
      <c r="C231" s="248"/>
      <c r="D231" s="249"/>
      <c r="E231" s="73"/>
    </row>
    <row r="232" spans="1:7" ht="20.100000000000001" customHeight="1">
      <c r="A232" s="246" t="s">
        <v>295</v>
      </c>
      <c r="B232" s="247"/>
      <c r="C232" s="248"/>
      <c r="D232" s="249"/>
      <c r="E232" s="73"/>
    </row>
    <row r="233" spans="1:7" ht="20.100000000000001" customHeight="1">
      <c r="A233" s="246" t="s">
        <v>296</v>
      </c>
      <c r="B233" s="247"/>
      <c r="C233" s="248"/>
      <c r="D233" s="249"/>
      <c r="E233" s="73"/>
      <c r="G233" s="73"/>
    </row>
    <row r="234" spans="1:7" s="73" customFormat="1" ht="20.100000000000001" customHeight="1">
      <c r="A234" s="246"/>
      <c r="B234" s="247"/>
      <c r="C234" s="248"/>
      <c r="D234" s="249"/>
    </row>
    <row r="235" spans="1:7" s="73" customFormat="1" ht="20.100000000000001" customHeight="1">
      <c r="A235" s="246" t="s">
        <v>297</v>
      </c>
      <c r="B235" s="247"/>
      <c r="C235" s="248"/>
      <c r="D235" s="249"/>
    </row>
    <row r="236" spans="1:7" s="73" customFormat="1" ht="20.100000000000001" customHeight="1">
      <c r="A236" s="246" t="s">
        <v>298</v>
      </c>
      <c r="B236" s="247"/>
      <c r="C236" s="248"/>
      <c r="D236" s="249"/>
    </row>
    <row r="237" spans="1:7" s="73" customFormat="1" ht="20.100000000000001" customHeight="1">
      <c r="A237" s="246" t="s">
        <v>299</v>
      </c>
      <c r="B237" s="247"/>
      <c r="C237" s="248"/>
      <c r="D237" s="249"/>
    </row>
    <row r="238" spans="1:7" s="73" customFormat="1" ht="20.100000000000001" customHeight="1">
      <c r="A238" s="246"/>
      <c r="B238" s="247"/>
      <c r="C238" s="248"/>
      <c r="D238" s="249"/>
    </row>
    <row r="239" spans="1:7" s="73" customFormat="1" ht="20.100000000000001" customHeight="1">
      <c r="A239" s="246"/>
      <c r="B239" s="247"/>
      <c r="C239" s="248"/>
      <c r="D239" s="249"/>
    </row>
    <row r="240" spans="1:7" s="73" customFormat="1" ht="20.100000000000001" customHeight="1">
      <c r="A240" s="1"/>
      <c r="B240" s="1"/>
      <c r="C240" s="1"/>
      <c r="D240" s="78"/>
      <c r="E240" s="250" t="s">
        <v>300</v>
      </c>
    </row>
    <row r="241" spans="1:7" s="73" customFormat="1" ht="20.100000000000001" customHeight="1">
      <c r="A241" s="1"/>
      <c r="B241" s="1"/>
      <c r="C241" s="1"/>
      <c r="D241" s="78"/>
      <c r="E241" s="1"/>
    </row>
    <row r="242" spans="1:7" s="73" customFormat="1" ht="20.100000000000001" customHeight="1">
      <c r="A242" s="246" t="s">
        <v>3</v>
      </c>
      <c r="B242" s="247"/>
      <c r="C242" s="248"/>
      <c r="D242" s="249"/>
    </row>
    <row r="243" spans="1:7" s="73" customFormat="1" ht="20.100000000000001" customHeight="1">
      <c r="A243" s="246" t="s">
        <v>301</v>
      </c>
      <c r="B243" s="247"/>
      <c r="C243" s="248"/>
      <c r="D243" s="249"/>
    </row>
    <row r="244" spans="1:7" s="73" customFormat="1" ht="20.100000000000001" customHeight="1">
      <c r="A244" s="246"/>
      <c r="B244" s="247"/>
      <c r="C244" s="248"/>
      <c r="D244" s="249"/>
      <c r="G244" s="1"/>
    </row>
    <row r="245" spans="1:7" ht="20.100000000000001" customHeight="1">
      <c r="D245" s="1" t="s">
        <v>302</v>
      </c>
    </row>
    <row r="246" spans="1:7" ht="20.100000000000001" customHeight="1">
      <c r="D246" s="1"/>
      <c r="G246" s="73"/>
    </row>
    <row r="247" spans="1:7" s="73" customFormat="1" ht="20.100000000000001" customHeight="1">
      <c r="A247" s="1"/>
      <c r="B247" s="1"/>
      <c r="C247" s="1"/>
      <c r="D247" s="251" t="s">
        <v>303</v>
      </c>
      <c r="E247" s="1"/>
    </row>
    <row r="248" spans="1:7" s="73" customFormat="1" ht="20.100000000000001" customHeight="1">
      <c r="A248" s="1"/>
      <c r="B248" s="1"/>
      <c r="C248" s="1"/>
      <c r="D248" s="251"/>
      <c r="E248" s="1"/>
    </row>
    <row r="249" spans="1:7" s="73" customFormat="1" ht="20.100000000000001" customHeight="1">
      <c r="A249" s="1"/>
      <c r="B249" s="1"/>
      <c r="C249" s="1"/>
      <c r="D249" s="251" t="s">
        <v>304</v>
      </c>
      <c r="E249" s="1"/>
      <c r="G249" s="1"/>
    </row>
    <row r="250" spans="1:7" ht="20.100000000000001" customHeight="1"/>
    <row r="251" spans="1:7" ht="20.100000000000001" customHeight="1"/>
    <row r="252" spans="1:7" ht="20.100000000000001" customHeight="1"/>
    <row r="253" spans="1:7" ht="20.100000000000001" customHeight="1"/>
    <row r="254" spans="1:7" ht="20.100000000000001" customHeight="1"/>
    <row r="255" spans="1:7" ht="20.100000000000001" customHeight="1"/>
    <row r="256" spans="1:7" ht="20.100000000000001" customHeight="1"/>
    <row r="257" spans="1:5" ht="20.100000000000001" customHeight="1"/>
    <row r="258" spans="1:5" ht="20.100000000000001" customHeight="1"/>
    <row r="259" spans="1:5" ht="20.100000000000001" customHeight="1"/>
    <row r="260" spans="1:5" ht="20.100000000000001" customHeight="1"/>
    <row r="261" spans="1:5" ht="20.100000000000001" customHeight="1"/>
    <row r="262" spans="1:5" ht="20.100000000000001" customHeight="1"/>
    <row r="263" spans="1:5" ht="20.100000000000001" customHeight="1"/>
    <row r="264" spans="1:5" ht="20.100000000000001" customHeight="1"/>
    <row r="265" spans="1:5" ht="20.100000000000001" customHeight="1"/>
    <row r="266" spans="1:5" ht="31.5" customHeight="1">
      <c r="A266" s="131" t="s">
        <v>305</v>
      </c>
      <c r="B266" s="131"/>
      <c r="C266" s="131"/>
      <c r="D266" s="131"/>
      <c r="E266" s="131"/>
    </row>
    <row r="267" spans="1:5" ht="20.100000000000001" customHeight="1"/>
    <row r="268" spans="1:5" ht="20.100000000000001" customHeight="1"/>
    <row r="269" spans="1:5" ht="20.100000000000001" customHeight="1"/>
    <row r="270" spans="1:5" ht="20.100000000000001" customHeight="1"/>
    <row r="271" spans="1:5" ht="31.5" customHeight="1"/>
  </sheetData>
  <mergeCells count="6">
    <mergeCell ref="A44:E44"/>
    <mergeCell ref="A87:E87"/>
    <mergeCell ref="A131:E131"/>
    <mergeCell ref="A179:E179"/>
    <mergeCell ref="A223:E223"/>
    <mergeCell ref="A266:E266"/>
  </mergeCells>
  <phoneticPr fontId="3"/>
  <dataValidations count="1">
    <dataValidation imeMode="off" allowBlank="1" showInputMessage="1" showErrorMessage="1" sqref="B92:D100 B46:B71 B164:D169 B5:D43 B173:D178 D71 D73:D80 B76:C76 B81:D86 B105:D113 B136:D159 C46:D70 B183:D211" xr:uid="{61A346A2-F245-43E0-9924-6882D722E2BB}"/>
  </dataValidations>
  <printOptions horizontalCentered="1" verticalCentered="1"/>
  <pageMargins left="0.98425196850393704" right="0.39370078740157483" top="0.39370078740157483" bottom="0.31496062992125984" header="0.51181102362204722" footer="0.51181102362204722"/>
  <pageSetup paperSize="9" scale="98" orientation="portrait" horizontalDpi="300" verticalDpi="300" r:id="rId1"/>
  <headerFooter alignWithMargins="0"/>
  <rowBreaks count="1" manualBreakCount="1">
    <brk id="4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212F-C397-4FF0-9720-1114B7C59183}">
  <dimension ref="A1:U78"/>
  <sheetViews>
    <sheetView showGridLines="0" view="pageBreakPreview" topLeftCell="A31" zoomScale="60" zoomScaleNormal="100" workbookViewId="0">
      <selection activeCell="C51" sqref="C51"/>
    </sheetView>
  </sheetViews>
  <sheetFormatPr defaultRowHeight="14.25"/>
  <cols>
    <col min="1" max="1" width="10.625" style="73" customWidth="1"/>
    <col min="2" max="2" width="45.625" style="73" customWidth="1"/>
    <col min="3" max="3" width="13.625" style="73" customWidth="1"/>
    <col min="4" max="4" width="10.125" style="73" customWidth="1"/>
    <col min="5" max="5" width="11.625" style="73" customWidth="1"/>
    <col min="6" max="6" width="10.5" style="73" bestFit="1" customWidth="1"/>
    <col min="7" max="8" width="9.5" style="73" bestFit="1" customWidth="1"/>
    <col min="9" max="16384" width="9" style="73"/>
  </cols>
  <sheetData>
    <row r="1" spans="1:21" s="8" customFormat="1" ht="30" customHeight="1">
      <c r="A1" s="7" t="s">
        <v>306</v>
      </c>
      <c r="B1" s="7"/>
      <c r="C1" s="7"/>
      <c r="D1" s="7"/>
      <c r="E1" s="7"/>
      <c r="F1" s="9"/>
      <c r="G1" s="9" t="s">
        <v>307</v>
      </c>
      <c r="H1" s="9"/>
      <c r="I1" s="9"/>
      <c r="J1" s="9"/>
    </row>
    <row r="2" spans="1:21" s="8" customFormat="1" ht="9.9499999999999993" customHeight="1"/>
    <row r="3" spans="1:21" ht="20.100000000000001" customHeight="1">
      <c r="A3" s="97" t="s">
        <v>308</v>
      </c>
      <c r="B3" s="252"/>
      <c r="C3" s="252"/>
      <c r="D3" s="252"/>
    </row>
    <row r="4" spans="1:21" ht="20.100000000000001" customHeight="1">
      <c r="A4" s="97" t="s">
        <v>309</v>
      </c>
      <c r="B4" s="252"/>
      <c r="C4" s="252"/>
      <c r="D4" s="252"/>
    </row>
    <row r="5" spans="1:21" ht="20.100000000000001" customHeight="1">
      <c r="A5" s="73" t="s">
        <v>310</v>
      </c>
    </row>
    <row r="6" spans="1:21" ht="20.100000000000001" customHeight="1">
      <c r="A6" s="73" t="s">
        <v>311</v>
      </c>
    </row>
    <row r="7" spans="1:21" ht="20.100000000000001" customHeight="1">
      <c r="A7" s="246" t="s">
        <v>312</v>
      </c>
    </row>
    <row r="8" spans="1:21" ht="20.100000000000001" customHeight="1">
      <c r="A8" s="246"/>
    </row>
    <row r="9" spans="1:21" ht="20.100000000000001" customHeight="1">
      <c r="A9" s="253" t="s">
        <v>313</v>
      </c>
    </row>
    <row r="10" spans="1:21" ht="20.100000000000001" customHeight="1">
      <c r="A10" s="73" t="s">
        <v>314</v>
      </c>
    </row>
    <row r="11" spans="1:21" ht="20.100000000000001" customHeight="1">
      <c r="A11" s="1" t="s">
        <v>315</v>
      </c>
      <c r="B11" s="1"/>
      <c r="C11" s="254" t="s">
        <v>316</v>
      </c>
      <c r="E11" s="67"/>
      <c r="G11" s="67"/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s="1" customFormat="1" ht="20.100000000000001" customHeight="1">
      <c r="A12" s="1" t="s">
        <v>317</v>
      </c>
      <c r="B12" s="66"/>
      <c r="C12" s="254" t="s">
        <v>318</v>
      </c>
      <c r="G12" s="67"/>
      <c r="T12" s="73"/>
      <c r="U12" s="73"/>
    </row>
    <row r="13" spans="1:21" ht="20.100000000000001" customHeight="1">
      <c r="A13" s="1" t="s">
        <v>319</v>
      </c>
      <c r="B13" s="66"/>
      <c r="C13" s="254" t="s">
        <v>320</v>
      </c>
      <c r="E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ht="20.100000000000001" customHeight="1">
      <c r="A14" s="1" t="s">
        <v>321</v>
      </c>
      <c r="B14" s="66"/>
      <c r="C14" s="254" t="s">
        <v>320</v>
      </c>
      <c r="E14" s="67"/>
      <c r="G14" s="67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ht="20.100000000000001" customHeight="1">
      <c r="A15" s="1" t="s">
        <v>322</v>
      </c>
      <c r="B15" s="66"/>
      <c r="E15" s="67"/>
      <c r="G15" s="52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ht="9.9499999999999993" customHeight="1">
      <c r="A16" s="246"/>
      <c r="G16" s="246"/>
    </row>
    <row r="17" spans="1:21" ht="20.100000000000001" customHeight="1">
      <c r="A17" s="73" t="s">
        <v>323</v>
      </c>
    </row>
    <row r="18" spans="1:21" ht="20.100000000000001" customHeight="1">
      <c r="A18" s="73" t="s">
        <v>324</v>
      </c>
    </row>
    <row r="19" spans="1:21" ht="20.100000000000001" customHeight="1">
      <c r="A19" s="73" t="s">
        <v>325</v>
      </c>
    </row>
    <row r="20" spans="1:21" ht="20.100000000000001" customHeight="1">
      <c r="A20" s="73" t="s">
        <v>326</v>
      </c>
    </row>
    <row r="21" spans="1:21" ht="20.100000000000001" customHeight="1">
      <c r="B21" s="73" t="s">
        <v>327</v>
      </c>
      <c r="C21" s="255">
        <v>240000</v>
      </c>
      <c r="D21" s="73" t="s">
        <v>328</v>
      </c>
    </row>
    <row r="22" spans="1:21" ht="20.100000000000001" customHeight="1">
      <c r="B22" s="73" t="s">
        <v>329</v>
      </c>
      <c r="C22" s="255">
        <v>2024500</v>
      </c>
      <c r="D22" s="73" t="s">
        <v>330</v>
      </c>
    </row>
    <row r="23" spans="1:21" ht="20.100000000000001" customHeight="1">
      <c r="B23" s="73" t="s">
        <v>331</v>
      </c>
      <c r="C23" s="255">
        <v>250000</v>
      </c>
      <c r="D23" s="73" t="s">
        <v>332</v>
      </c>
    </row>
    <row r="24" spans="1:21" ht="20.100000000000001" customHeight="1">
      <c r="B24" s="73" t="s">
        <v>333</v>
      </c>
      <c r="D24" s="255"/>
    </row>
    <row r="25" spans="1:21" ht="20.100000000000001" customHeight="1">
      <c r="B25" s="73" t="s">
        <v>334</v>
      </c>
      <c r="D25" s="255"/>
    </row>
    <row r="26" spans="1:21" ht="20.100000000000001" customHeight="1">
      <c r="B26" s="73" t="s">
        <v>335</v>
      </c>
      <c r="D26" s="255"/>
    </row>
    <row r="27" spans="1:21" s="1" customFormat="1" ht="20.100000000000001" customHeight="1">
      <c r="A27" s="1" t="s">
        <v>336</v>
      </c>
      <c r="B27" s="66"/>
      <c r="C27" s="254"/>
      <c r="J27" s="63"/>
      <c r="K27" s="63"/>
      <c r="L27" s="63"/>
      <c r="T27" s="73"/>
      <c r="U27" s="73"/>
    </row>
    <row r="28" spans="1:21" ht="20.100000000000001" customHeight="1">
      <c r="B28" s="73" t="s">
        <v>337</v>
      </c>
      <c r="D28" s="255"/>
    </row>
    <row r="29" spans="1:21" s="1" customFormat="1" ht="18" customHeight="1">
      <c r="A29" s="55" t="s">
        <v>338</v>
      </c>
      <c r="B29" s="55" t="s">
        <v>339</v>
      </c>
      <c r="C29" s="55"/>
      <c r="D29" s="55"/>
      <c r="E29" s="55"/>
      <c r="F29" s="55"/>
      <c r="G29" s="56"/>
      <c r="H29" s="57"/>
    </row>
    <row r="30" spans="1:21" ht="20.100000000000001" customHeight="1">
      <c r="B30" s="73" t="s">
        <v>340</v>
      </c>
      <c r="D30" s="255"/>
    </row>
    <row r="31" spans="1:21" s="1" customFormat="1" ht="20.100000000000001" customHeight="1">
      <c r="A31" s="1" t="s">
        <v>341</v>
      </c>
      <c r="B31" s="66"/>
      <c r="C31" s="254"/>
      <c r="D31" s="256"/>
      <c r="G31" s="67"/>
      <c r="T31" s="73"/>
      <c r="U31" s="73"/>
    </row>
    <row r="32" spans="1:21" s="1" customFormat="1" ht="20.100000000000001" customHeight="1">
      <c r="A32" s="1" t="s">
        <v>342</v>
      </c>
      <c r="B32" s="66"/>
      <c r="C32" s="254"/>
      <c r="G32" s="67"/>
      <c r="T32" s="73"/>
      <c r="U32" s="73"/>
    </row>
    <row r="33" spans="1:19" ht="20.100000000000001" customHeight="1">
      <c r="B33" s="73" t="s">
        <v>343</v>
      </c>
      <c r="D33" s="255"/>
    </row>
    <row r="34" spans="1:19" ht="20.100000000000001" customHeight="1">
      <c r="B34" s="73" t="s">
        <v>344</v>
      </c>
      <c r="D34" s="255"/>
    </row>
    <row r="35" spans="1:19" ht="20.100000000000001" customHeight="1">
      <c r="A35" s="1" t="s">
        <v>345</v>
      </c>
      <c r="B35" s="66"/>
      <c r="C35" s="254"/>
      <c r="E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0.100000000000001" customHeight="1">
      <c r="B36" s="73" t="s">
        <v>346</v>
      </c>
      <c r="D36" s="255"/>
    </row>
    <row r="37" spans="1:19" ht="20.100000000000001" customHeight="1">
      <c r="A37" s="1" t="s">
        <v>347</v>
      </c>
      <c r="B37" s="66"/>
      <c r="C37" s="254"/>
      <c r="E37" s="67"/>
      <c r="G37" s="67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0.100000000000001" customHeight="1">
      <c r="B38" s="73" t="s">
        <v>348</v>
      </c>
      <c r="D38" s="255"/>
    </row>
    <row r="39" spans="1:19" ht="20.100000000000001" customHeight="1">
      <c r="A39" s="1" t="s">
        <v>349</v>
      </c>
      <c r="B39" s="66"/>
      <c r="C39" s="254"/>
      <c r="E39" s="67"/>
      <c r="G39" s="52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0.100000000000001" customHeight="1">
      <c r="A40" s="1" t="s">
        <v>350</v>
      </c>
      <c r="D40" s="255"/>
    </row>
    <row r="41" spans="1:19" ht="20.100000000000001" customHeight="1">
      <c r="B41" s="73" t="s">
        <v>351</v>
      </c>
    </row>
    <row r="42" spans="1:19" ht="19.5" customHeight="1">
      <c r="B42" s="73" t="s">
        <v>352</v>
      </c>
    </row>
    <row r="43" spans="1:19" ht="21.75" customHeight="1">
      <c r="A43" s="131" t="s">
        <v>353</v>
      </c>
      <c r="B43" s="131"/>
      <c r="C43" s="131"/>
      <c r="D43" s="131"/>
      <c r="E43" s="131"/>
    </row>
    <row r="44" spans="1:19" ht="20.100000000000001" customHeight="1">
      <c r="A44" s="73" t="s">
        <v>354</v>
      </c>
    </row>
    <row r="45" spans="1:19" ht="20.100000000000001" customHeight="1">
      <c r="A45" s="1"/>
      <c r="B45" s="73" t="s">
        <v>355</v>
      </c>
      <c r="D45" s="255"/>
    </row>
    <row r="46" spans="1:19" ht="20.100000000000001" customHeight="1">
      <c r="B46" s="73" t="s">
        <v>356</v>
      </c>
      <c r="D46" s="255"/>
    </row>
    <row r="47" spans="1:19" ht="20.100000000000001" customHeight="1">
      <c r="A47" s="73" t="s">
        <v>357</v>
      </c>
    </row>
    <row r="48" spans="1:19" ht="20.100000000000001" customHeight="1">
      <c r="B48" s="73" t="s">
        <v>358</v>
      </c>
      <c r="D48" s="255"/>
    </row>
    <row r="49" spans="1:2" ht="20.100000000000001" customHeight="1">
      <c r="B49" s="73" t="s">
        <v>359</v>
      </c>
    </row>
    <row r="50" spans="1:2" ht="20.100000000000001" customHeight="1">
      <c r="B50" s="73" t="s">
        <v>360</v>
      </c>
    </row>
    <row r="51" spans="1:2" ht="20.100000000000001" customHeight="1">
      <c r="B51" s="73" t="s">
        <v>361</v>
      </c>
    </row>
    <row r="52" spans="1:2" ht="20.100000000000001" customHeight="1">
      <c r="B52" s="73" t="s">
        <v>362</v>
      </c>
    </row>
    <row r="53" spans="1:2" ht="20.100000000000001" customHeight="1">
      <c r="A53" s="73" t="s">
        <v>363</v>
      </c>
    </row>
    <row r="54" spans="1:2" ht="20.100000000000001" customHeight="1">
      <c r="A54" s="73" t="s">
        <v>364</v>
      </c>
    </row>
    <row r="55" spans="1:2" ht="20.100000000000001" customHeight="1">
      <c r="A55" s="73" t="s">
        <v>365</v>
      </c>
    </row>
    <row r="56" spans="1:2" ht="20.100000000000001" customHeight="1">
      <c r="A56" s="73" t="s">
        <v>366</v>
      </c>
    </row>
    <row r="57" spans="1:2" ht="20.100000000000001" customHeight="1"/>
    <row r="58" spans="1:2" ht="20.100000000000001" customHeight="1"/>
    <row r="59" spans="1:2" ht="20.100000000000001" customHeight="1"/>
    <row r="60" spans="1:2" ht="20.100000000000001" customHeight="1"/>
    <row r="61" spans="1:2" ht="20.100000000000001" customHeight="1"/>
    <row r="62" spans="1:2" ht="20.100000000000001" customHeight="1"/>
    <row r="63" spans="1:2" ht="20.100000000000001" customHeight="1"/>
    <row r="64" spans="1:2" ht="20.100000000000001" customHeight="1"/>
    <row r="65" spans="1:5" ht="20.100000000000001" customHeight="1"/>
    <row r="66" spans="1:5" ht="20.100000000000001" customHeight="1"/>
    <row r="67" spans="1:5" ht="20.100000000000001" customHeight="1"/>
    <row r="68" spans="1:5" ht="20.100000000000001" customHeight="1"/>
    <row r="69" spans="1:5" ht="20.100000000000001" customHeight="1"/>
    <row r="70" spans="1:5" ht="30" customHeight="1"/>
    <row r="71" spans="1:5" ht="30" customHeight="1"/>
    <row r="72" spans="1:5" ht="30" customHeight="1"/>
    <row r="73" spans="1:5" ht="30" customHeight="1"/>
    <row r="74" spans="1:5" ht="30" customHeight="1"/>
    <row r="75" spans="1:5" ht="30" customHeight="1"/>
    <row r="76" spans="1:5" ht="30" customHeight="1"/>
    <row r="77" spans="1:5" ht="30" customHeight="1"/>
    <row r="78" spans="1:5" ht="52.5" customHeight="1">
      <c r="A78" s="131" t="s">
        <v>367</v>
      </c>
      <c r="B78" s="131"/>
      <c r="C78" s="131"/>
      <c r="D78" s="131"/>
      <c r="E78" s="131"/>
    </row>
  </sheetData>
  <mergeCells count="3">
    <mergeCell ref="A1:E1"/>
    <mergeCell ref="A43:E43"/>
    <mergeCell ref="A78:E78"/>
  </mergeCells>
  <phoneticPr fontId="3"/>
  <pageMargins left="0.98425196850393704" right="0.19685039370078741" top="0.39370078740157483" bottom="0.3149606299212598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441AB-3DCD-4A2C-9FB5-80C9D239F1E5}">
  <dimension ref="A1:Q28"/>
  <sheetViews>
    <sheetView showGridLines="0" view="pageBreakPreview" zoomScale="60" zoomScaleNormal="100" workbookViewId="0">
      <selection activeCell="C51" sqref="C51"/>
    </sheetView>
  </sheetViews>
  <sheetFormatPr defaultRowHeight="14.25"/>
  <cols>
    <col min="1" max="1" width="4.625" style="1" customWidth="1"/>
    <col min="2" max="3" width="3.625" style="1" customWidth="1"/>
    <col min="4" max="4" width="10.625" style="1" customWidth="1"/>
    <col min="5" max="5" width="18.625" style="1" customWidth="1"/>
    <col min="6" max="17" width="8.625" style="1" customWidth="1"/>
    <col min="18" max="16384" width="9" style="1"/>
  </cols>
  <sheetData>
    <row r="1" spans="1:17" ht="39.950000000000003" customHeight="1">
      <c r="A1" s="257" t="s">
        <v>368</v>
      </c>
      <c r="B1" s="258" t="s">
        <v>369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20.100000000000001" customHeight="1">
      <c r="A2" s="257"/>
      <c r="B2" s="259" t="s">
        <v>370</v>
      </c>
      <c r="C2" s="260"/>
      <c r="D2" s="261"/>
      <c r="E2" s="262"/>
      <c r="F2" s="263" t="s">
        <v>371</v>
      </c>
      <c r="G2" s="264" t="s">
        <v>372</v>
      </c>
      <c r="H2" s="264" t="s">
        <v>373</v>
      </c>
      <c r="I2" s="264" t="s">
        <v>374</v>
      </c>
      <c r="J2" s="264" t="s">
        <v>375</v>
      </c>
      <c r="K2" s="264" t="s">
        <v>376</v>
      </c>
      <c r="L2" s="264" t="s">
        <v>377</v>
      </c>
      <c r="M2" s="264" t="s">
        <v>378</v>
      </c>
      <c r="N2" s="264" t="s">
        <v>379</v>
      </c>
      <c r="O2" s="264" t="s">
        <v>380</v>
      </c>
      <c r="P2" s="264" t="s">
        <v>381</v>
      </c>
      <c r="Q2" s="265" t="s">
        <v>382</v>
      </c>
    </row>
    <row r="3" spans="1:17" ht="20.100000000000001" customHeight="1">
      <c r="A3" s="257"/>
      <c r="B3" s="266" t="s">
        <v>383</v>
      </c>
      <c r="C3" s="267"/>
      <c r="D3" s="268" t="s">
        <v>384</v>
      </c>
      <c r="E3" s="27"/>
      <c r="F3" s="269"/>
      <c r="G3" s="270" t="s">
        <v>385</v>
      </c>
      <c r="H3" s="271" t="s">
        <v>386</v>
      </c>
      <c r="I3" s="270"/>
      <c r="J3" s="67" t="s">
        <v>387</v>
      </c>
      <c r="K3" s="270" t="s">
        <v>388</v>
      </c>
      <c r="L3" s="270"/>
      <c r="M3" s="270"/>
      <c r="N3" s="270" t="s">
        <v>389</v>
      </c>
      <c r="O3" s="270" t="s">
        <v>390</v>
      </c>
      <c r="P3" s="270"/>
      <c r="Q3" s="272"/>
    </row>
    <row r="4" spans="1:17" ht="20.100000000000001" customHeight="1">
      <c r="A4" s="257"/>
      <c r="B4" s="273"/>
      <c r="C4" s="274"/>
      <c r="D4" s="275" t="s">
        <v>391</v>
      </c>
      <c r="E4" s="42"/>
      <c r="F4" s="276" t="s">
        <v>392</v>
      </c>
      <c r="G4" s="277" t="s">
        <v>393</v>
      </c>
      <c r="H4" s="277"/>
      <c r="I4" s="278"/>
      <c r="J4" s="277" t="s">
        <v>394</v>
      </c>
      <c r="K4" s="277"/>
      <c r="L4" s="277"/>
      <c r="M4" s="277"/>
      <c r="N4" s="278" t="s">
        <v>389</v>
      </c>
      <c r="O4" s="277"/>
      <c r="P4" s="277"/>
      <c r="Q4" s="279" t="s">
        <v>395</v>
      </c>
    </row>
    <row r="5" spans="1:17" ht="20.100000000000001" customHeight="1">
      <c r="A5" s="257"/>
      <c r="B5" s="280"/>
      <c r="C5" s="281"/>
      <c r="D5" s="282" t="s">
        <v>396</v>
      </c>
      <c r="E5" s="283"/>
      <c r="F5" s="284"/>
      <c r="G5" s="285"/>
      <c r="H5" s="285"/>
      <c r="I5" s="285"/>
      <c r="J5" s="285"/>
      <c r="K5" s="285" t="s">
        <v>397</v>
      </c>
      <c r="L5" s="285" t="s">
        <v>167</v>
      </c>
      <c r="M5" s="285"/>
      <c r="N5" s="285"/>
      <c r="O5" s="285"/>
      <c r="P5" s="285"/>
      <c r="Q5" s="286"/>
    </row>
    <row r="6" spans="1:17" ht="20.100000000000001" customHeight="1">
      <c r="A6" s="257"/>
      <c r="B6" s="266" t="s">
        <v>398</v>
      </c>
      <c r="C6" s="267"/>
      <c r="D6" s="268" t="s">
        <v>399</v>
      </c>
      <c r="E6" s="287"/>
      <c r="F6" s="269"/>
      <c r="G6" s="270" t="s">
        <v>400</v>
      </c>
      <c r="H6" s="270" t="s">
        <v>401</v>
      </c>
      <c r="I6" s="270" t="s">
        <v>402</v>
      </c>
      <c r="J6" s="270" t="s">
        <v>403</v>
      </c>
      <c r="K6" s="270" t="s">
        <v>404</v>
      </c>
      <c r="L6" s="270" t="s">
        <v>405</v>
      </c>
      <c r="M6" s="270" t="s">
        <v>403</v>
      </c>
      <c r="N6" s="270"/>
      <c r="O6" s="270"/>
      <c r="P6" s="270"/>
      <c r="Q6" s="272"/>
    </row>
    <row r="7" spans="1:17" ht="20.100000000000001" customHeight="1">
      <c r="A7" s="257"/>
      <c r="B7" s="273"/>
      <c r="C7" s="274"/>
      <c r="D7" s="288" t="s">
        <v>406</v>
      </c>
      <c r="E7" s="289" t="s">
        <v>407</v>
      </c>
      <c r="F7" s="290"/>
      <c r="G7" s="278"/>
      <c r="H7" s="278" t="s">
        <v>408</v>
      </c>
      <c r="I7" s="278" t="s">
        <v>409</v>
      </c>
      <c r="J7" s="278" t="s">
        <v>410</v>
      </c>
      <c r="K7" s="278" t="s">
        <v>411</v>
      </c>
      <c r="L7" s="278" t="s">
        <v>412</v>
      </c>
      <c r="M7" s="278" t="s">
        <v>413</v>
      </c>
      <c r="N7" s="278" t="s">
        <v>414</v>
      </c>
      <c r="O7" s="278"/>
      <c r="P7" s="278"/>
      <c r="Q7" s="291"/>
    </row>
    <row r="8" spans="1:17" ht="20.100000000000001" customHeight="1">
      <c r="A8" s="257"/>
      <c r="B8" s="273"/>
      <c r="C8" s="274"/>
      <c r="D8" s="292"/>
      <c r="E8" s="52" t="s">
        <v>415</v>
      </c>
      <c r="F8" s="290"/>
      <c r="G8" s="278" t="s">
        <v>400</v>
      </c>
      <c r="H8" s="278" t="s">
        <v>416</v>
      </c>
      <c r="I8" s="278" t="s">
        <v>417</v>
      </c>
      <c r="J8" s="278" t="s">
        <v>403</v>
      </c>
      <c r="K8" s="278" t="s">
        <v>414</v>
      </c>
      <c r="L8" s="278" t="s">
        <v>418</v>
      </c>
      <c r="M8" s="278" t="s">
        <v>419</v>
      </c>
      <c r="N8" s="278" t="s">
        <v>420</v>
      </c>
      <c r="O8" s="293"/>
      <c r="P8" s="278"/>
      <c r="Q8" s="291"/>
    </row>
    <row r="9" spans="1:17" ht="20.100000000000001" customHeight="1">
      <c r="A9" s="257"/>
      <c r="B9" s="273"/>
      <c r="C9" s="274"/>
      <c r="D9" s="294"/>
      <c r="E9" s="295" t="s">
        <v>421</v>
      </c>
      <c r="F9" s="290"/>
      <c r="G9" s="278" t="s">
        <v>422</v>
      </c>
      <c r="H9" s="278" t="s">
        <v>423</v>
      </c>
      <c r="I9" s="278" t="s">
        <v>424</v>
      </c>
      <c r="J9" s="278" t="s">
        <v>425</v>
      </c>
      <c r="K9" s="278" t="s">
        <v>426</v>
      </c>
      <c r="L9" s="278" t="s">
        <v>427</v>
      </c>
      <c r="M9" s="278" t="s">
        <v>394</v>
      </c>
      <c r="N9" s="278" t="s">
        <v>428</v>
      </c>
      <c r="O9" s="293"/>
      <c r="P9" s="278"/>
      <c r="Q9" s="291"/>
    </row>
    <row r="10" spans="1:17" ht="20.100000000000001" customHeight="1">
      <c r="A10" s="257"/>
      <c r="B10" s="273"/>
      <c r="C10" s="274"/>
      <c r="D10" s="296" t="s">
        <v>429</v>
      </c>
      <c r="E10" s="297"/>
      <c r="F10" s="298" t="s">
        <v>430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</row>
    <row r="11" spans="1:17" ht="20.100000000000001" customHeight="1">
      <c r="A11" s="257"/>
      <c r="B11" s="273"/>
      <c r="C11" s="274"/>
      <c r="D11" s="301" t="s">
        <v>431</v>
      </c>
      <c r="E11" s="302"/>
      <c r="F11" s="290"/>
      <c r="G11" s="278"/>
      <c r="H11" s="278"/>
      <c r="I11" s="278" t="s">
        <v>432</v>
      </c>
      <c r="J11" s="278"/>
      <c r="K11" s="278" t="s">
        <v>433</v>
      </c>
      <c r="L11" s="278"/>
      <c r="M11" s="278"/>
      <c r="N11" s="293"/>
      <c r="O11" s="278"/>
      <c r="P11" s="278"/>
      <c r="Q11" s="291"/>
    </row>
    <row r="12" spans="1:17" ht="20.100000000000001" customHeight="1">
      <c r="A12" s="257"/>
      <c r="B12" s="280"/>
      <c r="C12" s="281"/>
      <c r="D12" s="303"/>
      <c r="E12" s="304"/>
      <c r="F12" s="284"/>
      <c r="G12" s="285"/>
      <c r="H12" s="285"/>
      <c r="I12" s="305" t="s">
        <v>434</v>
      </c>
      <c r="J12" s="305"/>
      <c r="K12" s="306" t="s">
        <v>435</v>
      </c>
      <c r="L12" s="285"/>
      <c r="M12" s="285"/>
      <c r="N12" s="285"/>
      <c r="O12" s="285"/>
      <c r="P12" s="285"/>
      <c r="Q12" s="286"/>
    </row>
    <row r="13" spans="1:17" ht="20.100000000000001" customHeight="1">
      <c r="A13" s="257"/>
      <c r="B13" s="266" t="s">
        <v>436</v>
      </c>
      <c r="C13" s="267"/>
      <c r="D13" s="307" t="s">
        <v>437</v>
      </c>
      <c r="E13" s="308"/>
      <c r="F13" s="309" t="s">
        <v>438</v>
      </c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</row>
    <row r="14" spans="1:17" ht="20.100000000000001" customHeight="1">
      <c r="A14" s="257"/>
      <c r="B14" s="273"/>
      <c r="C14" s="274"/>
      <c r="D14" s="288" t="s">
        <v>406</v>
      </c>
      <c r="E14" s="295" t="s">
        <v>439</v>
      </c>
      <c r="F14" s="290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91"/>
    </row>
    <row r="15" spans="1:17" ht="20.100000000000001" customHeight="1">
      <c r="A15" s="257"/>
      <c r="B15" s="273"/>
      <c r="C15" s="274"/>
      <c r="D15" s="292"/>
      <c r="E15" s="295" t="s">
        <v>440</v>
      </c>
      <c r="F15" s="290"/>
      <c r="G15" s="278"/>
      <c r="H15" s="278"/>
      <c r="I15" s="278"/>
      <c r="J15" s="278"/>
      <c r="K15" s="278"/>
      <c r="L15" s="278"/>
      <c r="M15" s="278"/>
      <c r="N15" s="312"/>
      <c r="O15" s="277"/>
      <c r="P15" s="277"/>
      <c r="Q15" s="279"/>
    </row>
    <row r="16" spans="1:17" ht="20.100000000000001" customHeight="1">
      <c r="A16" s="257"/>
      <c r="B16" s="273"/>
      <c r="C16" s="274"/>
      <c r="D16" s="294"/>
      <c r="E16" s="295" t="s">
        <v>441</v>
      </c>
      <c r="F16" s="290"/>
      <c r="G16" s="278"/>
      <c r="H16" s="278"/>
      <c r="I16" s="278"/>
      <c r="J16" s="278"/>
      <c r="K16" s="278"/>
      <c r="L16" s="278"/>
      <c r="M16" s="278"/>
      <c r="N16" s="312"/>
      <c r="O16" s="277"/>
      <c r="P16" s="277"/>
      <c r="Q16" s="279"/>
    </row>
    <row r="17" spans="1:17" ht="20.100000000000001" customHeight="1">
      <c r="A17" s="257"/>
      <c r="B17" s="280"/>
      <c r="C17" s="281"/>
      <c r="D17" s="303" t="s">
        <v>442</v>
      </c>
      <c r="E17" s="304"/>
      <c r="F17" s="313" t="s">
        <v>443</v>
      </c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5"/>
    </row>
    <row r="18" spans="1:17" ht="20.100000000000001" customHeight="1">
      <c r="A18" s="257"/>
      <c r="B18" s="316" t="s">
        <v>444</v>
      </c>
      <c r="C18" s="317"/>
      <c r="D18" s="303" t="s">
        <v>445</v>
      </c>
      <c r="E18" s="304"/>
      <c r="F18" s="313" t="s">
        <v>443</v>
      </c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5"/>
    </row>
    <row r="19" spans="1:17" ht="20.100000000000001" customHeight="1">
      <c r="A19" s="257"/>
      <c r="B19" s="318" t="s">
        <v>446</v>
      </c>
      <c r="C19" s="319" t="s">
        <v>447</v>
      </c>
      <c r="D19" s="320" t="s">
        <v>448</v>
      </c>
      <c r="E19" s="321"/>
      <c r="F19" s="269"/>
      <c r="G19" s="322" t="s">
        <v>449</v>
      </c>
      <c r="H19" s="322" t="s">
        <v>450</v>
      </c>
      <c r="I19" s="322" t="s">
        <v>451</v>
      </c>
      <c r="J19" s="322" t="s">
        <v>452</v>
      </c>
      <c r="K19" s="322" t="s">
        <v>453</v>
      </c>
      <c r="L19" s="270"/>
      <c r="M19" s="270"/>
      <c r="N19" s="270"/>
      <c r="O19" s="270"/>
      <c r="P19" s="270"/>
      <c r="Q19" s="272"/>
    </row>
    <row r="20" spans="1:17" ht="20.100000000000001" customHeight="1">
      <c r="A20" s="257"/>
      <c r="B20" s="273"/>
      <c r="C20" s="274"/>
      <c r="D20" s="323"/>
      <c r="E20" s="324"/>
      <c r="F20" s="325"/>
      <c r="G20" s="326" t="s">
        <v>454</v>
      </c>
      <c r="H20" s="326" t="s">
        <v>455</v>
      </c>
      <c r="I20" s="326" t="s">
        <v>456</v>
      </c>
      <c r="J20" s="326" t="s">
        <v>457</v>
      </c>
      <c r="K20" s="326" t="s">
        <v>458</v>
      </c>
      <c r="L20" s="326"/>
      <c r="M20" s="326"/>
      <c r="N20" s="326"/>
      <c r="O20" s="326"/>
      <c r="P20" s="326"/>
      <c r="Q20" s="327"/>
    </row>
    <row r="21" spans="1:17" ht="20.100000000000001" customHeight="1">
      <c r="A21" s="257"/>
      <c r="B21" s="273"/>
      <c r="C21" s="274"/>
      <c r="D21" s="323"/>
      <c r="E21" s="324"/>
      <c r="F21" s="328"/>
      <c r="G21" s="277" t="s">
        <v>459</v>
      </c>
      <c r="H21" s="277" t="s">
        <v>460</v>
      </c>
      <c r="I21" s="277" t="s">
        <v>461</v>
      </c>
      <c r="J21" s="277"/>
      <c r="K21" s="277" t="s">
        <v>462</v>
      </c>
      <c r="L21" s="326"/>
      <c r="M21" s="326"/>
      <c r="N21" s="326"/>
      <c r="O21" s="326"/>
      <c r="P21" s="326"/>
      <c r="Q21" s="327"/>
    </row>
    <row r="22" spans="1:17" ht="20.100000000000001" customHeight="1">
      <c r="A22" s="257"/>
      <c r="B22" s="273"/>
      <c r="C22" s="274"/>
      <c r="D22" s="323"/>
      <c r="E22" s="324"/>
      <c r="F22" s="328"/>
      <c r="G22" s="326" t="s">
        <v>463</v>
      </c>
      <c r="H22" s="326" t="s">
        <v>464</v>
      </c>
      <c r="I22" s="326" t="s">
        <v>465</v>
      </c>
      <c r="J22" s="326"/>
      <c r="K22" s="326" t="s">
        <v>466</v>
      </c>
      <c r="L22" s="278"/>
      <c r="M22" s="278"/>
      <c r="N22" s="278"/>
      <c r="O22" s="278"/>
      <c r="P22" s="278"/>
      <c r="Q22" s="291"/>
    </row>
    <row r="23" spans="1:17" ht="20.100000000000001" customHeight="1">
      <c r="A23" s="257"/>
      <c r="B23" s="329"/>
      <c r="C23" s="330"/>
      <c r="D23" s="331"/>
      <c r="E23" s="332"/>
      <c r="F23" s="284"/>
      <c r="G23" s="285" t="s">
        <v>467</v>
      </c>
      <c r="H23" s="285" t="s">
        <v>468</v>
      </c>
      <c r="I23" s="285" t="s">
        <v>469</v>
      </c>
      <c r="J23" s="285" t="s">
        <v>470</v>
      </c>
      <c r="K23" s="285" t="s">
        <v>471</v>
      </c>
      <c r="L23" s="285" t="s">
        <v>472</v>
      </c>
      <c r="M23" s="285"/>
      <c r="N23" s="285"/>
      <c r="O23" s="285"/>
      <c r="P23" s="285"/>
      <c r="Q23" s="286"/>
    </row>
    <row r="24" spans="1:17" ht="20.100000000000001" customHeight="1">
      <c r="A24" s="257"/>
      <c r="B24" s="318" t="s">
        <v>473</v>
      </c>
      <c r="C24" s="319" t="s">
        <v>474</v>
      </c>
      <c r="D24" s="268" t="s">
        <v>355</v>
      </c>
      <c r="E24" s="287"/>
      <c r="F24" s="269"/>
      <c r="G24" s="270" t="s">
        <v>475</v>
      </c>
      <c r="H24" s="270"/>
      <c r="I24" s="270"/>
      <c r="J24" s="270"/>
      <c r="K24" s="270"/>
      <c r="L24" s="270" t="s">
        <v>476</v>
      </c>
      <c r="M24" s="270"/>
      <c r="N24" s="270" t="s">
        <v>477</v>
      </c>
      <c r="O24" s="270"/>
      <c r="P24" s="270"/>
      <c r="Q24" s="272"/>
    </row>
    <row r="25" spans="1:17" ht="20.100000000000001" customHeight="1">
      <c r="A25" s="257"/>
      <c r="B25" s="333"/>
      <c r="C25" s="334"/>
      <c r="D25" s="335"/>
      <c r="E25" s="336"/>
      <c r="F25" s="290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91"/>
    </row>
    <row r="26" spans="1:17" ht="20.100000000000001" customHeight="1">
      <c r="A26" s="257"/>
      <c r="B26" s="329"/>
      <c r="C26" s="330"/>
      <c r="D26" s="282"/>
      <c r="E26" s="337"/>
      <c r="F26" s="284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6"/>
    </row>
    <row r="27" spans="1:17" ht="20.100000000000001" customHeight="1">
      <c r="A27" s="257"/>
    </row>
    <row r="28" spans="1:17" ht="18" customHeight="1"/>
  </sheetData>
  <mergeCells count="17">
    <mergeCell ref="F17:Q17"/>
    <mergeCell ref="B18:C18"/>
    <mergeCell ref="F18:Q18"/>
    <mergeCell ref="B19:B23"/>
    <mergeCell ref="C19:C23"/>
    <mergeCell ref="B24:B26"/>
    <mergeCell ref="C24:C26"/>
    <mergeCell ref="A1:A27"/>
    <mergeCell ref="B1:Q1"/>
    <mergeCell ref="B2:D2"/>
    <mergeCell ref="B3:C5"/>
    <mergeCell ref="B6:C12"/>
    <mergeCell ref="D7:D9"/>
    <mergeCell ref="F10:Q10"/>
    <mergeCell ref="B13:C17"/>
    <mergeCell ref="F13:Q13"/>
    <mergeCell ref="D14:D16"/>
  </mergeCells>
  <phoneticPr fontId="3"/>
  <printOptions verticalCentered="1"/>
  <pageMargins left="0.31496062992125984" right="0.19685039370078741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FEE59-E657-4FCB-B426-3EEBFF27E3CF}">
  <dimension ref="A1:F138"/>
  <sheetViews>
    <sheetView showGridLines="0" view="pageBreakPreview" topLeftCell="A115" zoomScaleNormal="100" zoomScaleSheetLayoutView="100" workbookViewId="0">
      <selection activeCell="C51" sqref="C51"/>
    </sheetView>
  </sheetViews>
  <sheetFormatPr defaultRowHeight="14.25"/>
  <cols>
    <col min="1" max="1" width="27.625" style="1" customWidth="1"/>
    <col min="2" max="3" width="14.625" style="1" customWidth="1"/>
    <col min="4" max="4" width="14.625" style="78" customWidth="1"/>
    <col min="5" max="5" width="17.625" style="1" customWidth="1"/>
    <col min="6" max="16384" width="9" style="1"/>
  </cols>
  <sheetData>
    <row r="1" spans="1:6" s="10" customFormat="1" ht="18.75" customHeight="1">
      <c r="A1" s="338" t="s">
        <v>478</v>
      </c>
      <c r="B1" s="338"/>
      <c r="C1" s="338"/>
      <c r="D1" s="338"/>
      <c r="E1" s="338"/>
    </row>
    <row r="2" spans="1:6" ht="20.100000000000001" customHeight="1">
      <c r="A2" s="10" t="s">
        <v>479</v>
      </c>
      <c r="C2" s="1" t="s">
        <v>480</v>
      </c>
    </row>
    <row r="3" spans="1:6" ht="20.100000000000001" customHeight="1">
      <c r="A3" s="81" t="s">
        <v>131</v>
      </c>
      <c r="B3" s="82" t="s">
        <v>481</v>
      </c>
      <c r="C3" s="82" t="s">
        <v>482</v>
      </c>
      <c r="D3" s="83" t="s">
        <v>134</v>
      </c>
      <c r="E3" s="84" t="s">
        <v>135</v>
      </c>
    </row>
    <row r="4" spans="1:6" ht="20.100000000000001" customHeight="1">
      <c r="A4" s="85" t="s">
        <v>136</v>
      </c>
      <c r="B4" s="86"/>
      <c r="C4" s="86"/>
      <c r="D4" s="87"/>
      <c r="E4" s="88" t="s">
        <v>137</v>
      </c>
    </row>
    <row r="5" spans="1:6" ht="20.100000000000001" customHeight="1">
      <c r="A5" s="89" t="s">
        <v>138</v>
      </c>
      <c r="B5" s="86"/>
      <c r="C5" s="86"/>
      <c r="D5" s="87"/>
      <c r="E5" s="88"/>
    </row>
    <row r="6" spans="1:6" ht="20.100000000000001" customHeight="1">
      <c r="A6" s="89" t="s">
        <v>139</v>
      </c>
      <c r="B6" s="90">
        <v>197000</v>
      </c>
      <c r="C6" s="91">
        <f>SUM(C7:C9)</f>
        <v>542000</v>
      </c>
      <c r="D6" s="91">
        <f>C6-B6</f>
        <v>345000</v>
      </c>
      <c r="E6" s="92"/>
    </row>
    <row r="7" spans="1:6" ht="20.100000000000001" customHeight="1">
      <c r="A7" s="89" t="s">
        <v>140</v>
      </c>
      <c r="B7" s="90">
        <v>0</v>
      </c>
      <c r="C7" s="91">
        <v>2000</v>
      </c>
      <c r="D7" s="91">
        <f>C7-B7</f>
        <v>2000</v>
      </c>
      <c r="E7" s="93"/>
    </row>
    <row r="8" spans="1:6" ht="20.100000000000001" customHeight="1">
      <c r="A8" s="89" t="s">
        <v>142</v>
      </c>
      <c r="B8" s="90">
        <v>55000</v>
      </c>
      <c r="C8" s="91">
        <v>180000</v>
      </c>
      <c r="D8" s="91">
        <f>C8-B8</f>
        <v>125000</v>
      </c>
      <c r="E8" s="93"/>
    </row>
    <row r="9" spans="1:6" ht="20.100000000000001" customHeight="1">
      <c r="A9" s="89" t="s">
        <v>144</v>
      </c>
      <c r="B9" s="90">
        <v>142000</v>
      </c>
      <c r="C9" s="91">
        <v>360000</v>
      </c>
      <c r="D9" s="91">
        <f>C9-B9</f>
        <v>218000</v>
      </c>
      <c r="E9" s="93"/>
    </row>
    <row r="10" spans="1:6" s="73" customFormat="1" ht="20.100000000000001" customHeight="1">
      <c r="A10" s="89" t="s">
        <v>146</v>
      </c>
      <c r="B10" s="90">
        <v>2324500</v>
      </c>
      <c r="C10" s="91">
        <v>2544500</v>
      </c>
      <c r="D10" s="91">
        <f t="shared" ref="D10:D30" si="0">C10-B10</f>
        <v>220000</v>
      </c>
      <c r="E10" s="92"/>
    </row>
    <row r="11" spans="1:6" s="73" customFormat="1" ht="20.100000000000001" customHeight="1">
      <c r="A11" s="89" t="s">
        <v>147</v>
      </c>
      <c r="B11" s="90">
        <v>2324500</v>
      </c>
      <c r="C11" s="91">
        <v>2544500</v>
      </c>
      <c r="D11" s="91">
        <f>C11-B11</f>
        <v>220000</v>
      </c>
      <c r="E11" s="92"/>
    </row>
    <row r="12" spans="1:6" s="73" customFormat="1" ht="20.100000000000001" customHeight="1">
      <c r="A12" s="89" t="s">
        <v>148</v>
      </c>
      <c r="B12" s="90">
        <v>2324500</v>
      </c>
      <c r="C12" s="91">
        <f>SUM(C13:C16)</f>
        <v>2633000</v>
      </c>
      <c r="D12" s="91">
        <f t="shared" si="0"/>
        <v>308500</v>
      </c>
      <c r="E12" s="92"/>
    </row>
    <row r="13" spans="1:6" s="73" customFormat="1" ht="20.100000000000001" customHeight="1">
      <c r="A13" s="94" t="s">
        <v>149</v>
      </c>
      <c r="B13" s="90">
        <v>120000</v>
      </c>
      <c r="C13" s="91">
        <v>120000</v>
      </c>
      <c r="D13" s="91">
        <f t="shared" si="0"/>
        <v>0</v>
      </c>
      <c r="E13" s="93" t="s">
        <v>150</v>
      </c>
    </row>
    <row r="14" spans="1:6" s="73" customFormat="1" ht="20.100000000000001" customHeight="1">
      <c r="A14" s="94" t="s">
        <v>151</v>
      </c>
      <c r="B14" s="90">
        <v>180000</v>
      </c>
      <c r="C14" s="91">
        <v>200000</v>
      </c>
      <c r="D14" s="91">
        <f t="shared" si="0"/>
        <v>20000</v>
      </c>
      <c r="E14" s="93" t="s">
        <v>152</v>
      </c>
    </row>
    <row r="15" spans="1:6" s="73" customFormat="1" ht="20.100000000000001" customHeight="1">
      <c r="A15" s="96" t="s">
        <v>153</v>
      </c>
      <c r="B15" s="90">
        <v>2024500</v>
      </c>
      <c r="C15" s="91">
        <v>2113000</v>
      </c>
      <c r="D15" s="91">
        <f t="shared" si="0"/>
        <v>88500</v>
      </c>
      <c r="E15" s="93" t="s">
        <v>154</v>
      </c>
      <c r="F15" s="97"/>
    </row>
    <row r="16" spans="1:6" s="73" customFormat="1" ht="20.100000000000001" customHeight="1">
      <c r="A16" s="89" t="s">
        <v>159</v>
      </c>
      <c r="B16" s="100">
        <v>0</v>
      </c>
      <c r="C16" s="99">
        <v>200000</v>
      </c>
      <c r="D16" s="91">
        <f>C16-B16</f>
        <v>200000</v>
      </c>
      <c r="E16" s="93" t="s">
        <v>160</v>
      </c>
    </row>
    <row r="17" spans="1:5" s="73" customFormat="1" ht="20.100000000000001" customHeight="1">
      <c r="A17" s="89" t="s">
        <v>161</v>
      </c>
      <c r="B17" s="90">
        <v>0</v>
      </c>
      <c r="C17" s="91">
        <v>0</v>
      </c>
      <c r="D17" s="91">
        <f t="shared" si="0"/>
        <v>0</v>
      </c>
      <c r="E17" s="92"/>
    </row>
    <row r="18" spans="1:5" s="73" customFormat="1" ht="20.100000000000001" customHeight="1">
      <c r="A18" s="89" t="s">
        <v>148</v>
      </c>
      <c r="B18" s="90">
        <v>0</v>
      </c>
      <c r="C18" s="91">
        <v>0</v>
      </c>
      <c r="D18" s="91">
        <f t="shared" si="0"/>
        <v>0</v>
      </c>
      <c r="E18" s="92"/>
    </row>
    <row r="19" spans="1:5" s="73" customFormat="1" ht="20.100000000000001" customHeight="1">
      <c r="A19" s="94" t="s">
        <v>162</v>
      </c>
      <c r="B19" s="90">
        <v>0</v>
      </c>
      <c r="C19" s="91">
        <v>0</v>
      </c>
      <c r="D19" s="91">
        <f t="shared" si="0"/>
        <v>0</v>
      </c>
      <c r="E19" s="93"/>
    </row>
    <row r="20" spans="1:5" s="73" customFormat="1" ht="20.100000000000001" customHeight="1">
      <c r="A20" s="101" t="s">
        <v>163</v>
      </c>
      <c r="B20" s="103">
        <v>0</v>
      </c>
      <c r="C20" s="102">
        <v>0</v>
      </c>
      <c r="D20" s="102">
        <f t="shared" si="0"/>
        <v>0</v>
      </c>
      <c r="E20" s="104"/>
    </row>
    <row r="21" spans="1:5" s="73" customFormat="1" ht="20.100000000000001" customHeight="1">
      <c r="A21" s="89" t="s">
        <v>164</v>
      </c>
      <c r="B21" s="90">
        <v>211439</v>
      </c>
      <c r="C21" s="91">
        <f>SUM(C22:C24)</f>
        <v>4080000</v>
      </c>
      <c r="D21" s="91">
        <f t="shared" si="0"/>
        <v>3868561</v>
      </c>
      <c r="E21" s="93"/>
    </row>
    <row r="22" spans="1:5" s="73" customFormat="1" ht="20.100000000000001" customHeight="1">
      <c r="A22" s="94" t="s">
        <v>483</v>
      </c>
      <c r="B22" s="100">
        <v>211439</v>
      </c>
      <c r="C22" s="99">
        <v>1000000</v>
      </c>
      <c r="D22" s="99">
        <f t="shared" si="0"/>
        <v>788561</v>
      </c>
      <c r="E22" s="106"/>
    </row>
    <row r="23" spans="1:5" s="73" customFormat="1" ht="20.100000000000001" customHeight="1">
      <c r="A23" s="94" t="s">
        <v>484</v>
      </c>
      <c r="B23" s="100">
        <v>0</v>
      </c>
      <c r="C23" s="99">
        <v>3000000</v>
      </c>
      <c r="D23" s="99">
        <f t="shared" si="0"/>
        <v>3000000</v>
      </c>
      <c r="E23" s="106"/>
    </row>
    <row r="24" spans="1:5" s="73" customFormat="1" ht="20.100000000000001" customHeight="1">
      <c r="A24" s="94" t="s">
        <v>166</v>
      </c>
      <c r="B24" s="100">
        <v>0</v>
      </c>
      <c r="C24" s="99">
        <v>80000</v>
      </c>
      <c r="D24" s="107">
        <f t="shared" si="0"/>
        <v>80000</v>
      </c>
      <c r="E24" s="108" t="s">
        <v>167</v>
      </c>
    </row>
    <row r="25" spans="1:5" s="73" customFormat="1" ht="20.100000000000001" customHeight="1">
      <c r="A25" s="89" t="s">
        <v>168</v>
      </c>
      <c r="B25" s="90">
        <v>52933</v>
      </c>
      <c r="C25" s="91">
        <v>57682</v>
      </c>
      <c r="D25" s="91">
        <f t="shared" si="0"/>
        <v>4749</v>
      </c>
      <c r="E25" s="93"/>
    </row>
    <row r="26" spans="1:5" s="73" customFormat="1" ht="20.100000000000001" customHeight="1">
      <c r="A26" s="94" t="s">
        <v>169</v>
      </c>
      <c r="B26" s="100">
        <v>8133</v>
      </c>
      <c r="C26" s="99">
        <v>12557</v>
      </c>
      <c r="D26" s="99">
        <f t="shared" si="0"/>
        <v>4424</v>
      </c>
      <c r="E26" s="106"/>
    </row>
    <row r="27" spans="1:5" s="73" customFormat="1" ht="20.100000000000001" customHeight="1">
      <c r="A27" s="94" t="s">
        <v>170</v>
      </c>
      <c r="B27" s="109">
        <v>4800</v>
      </c>
      <c r="C27" s="107">
        <v>5000</v>
      </c>
      <c r="D27" s="107">
        <f t="shared" si="0"/>
        <v>200</v>
      </c>
      <c r="E27" s="110"/>
    </row>
    <row r="28" spans="1:5" s="73" customFormat="1" ht="20.100000000000001" customHeight="1">
      <c r="A28" s="89" t="s">
        <v>171</v>
      </c>
      <c r="B28" s="90">
        <v>40000</v>
      </c>
      <c r="C28" s="91">
        <v>50000</v>
      </c>
      <c r="D28" s="91">
        <f>C28-B28</f>
        <v>10000</v>
      </c>
      <c r="E28" s="93"/>
    </row>
    <row r="29" spans="1:5" s="73" customFormat="1" ht="20.100000000000001" customHeight="1">
      <c r="A29" s="111" t="s">
        <v>172</v>
      </c>
      <c r="B29" s="103">
        <v>1846241</v>
      </c>
      <c r="C29" s="102">
        <v>1138271</v>
      </c>
      <c r="D29" s="102">
        <f t="shared" si="0"/>
        <v>-707970</v>
      </c>
      <c r="E29" s="104"/>
    </row>
    <row r="30" spans="1:5" s="73" customFormat="1" ht="20.100000000000001" customHeight="1" thickBot="1">
      <c r="A30" s="339" t="s">
        <v>173</v>
      </c>
      <c r="B30" s="340">
        <f>SUM(B6+B10+B21+B25+B29)</f>
        <v>4632113</v>
      </c>
      <c r="C30" s="341">
        <f>C6+C10+C21+C25+C29</f>
        <v>8362453</v>
      </c>
      <c r="D30" s="341">
        <f t="shared" si="0"/>
        <v>3730340</v>
      </c>
      <c r="E30" s="342"/>
    </row>
    <row r="31" spans="1:5" s="73" customFormat="1" ht="20.100000000000001" customHeight="1" thickTop="1">
      <c r="A31" s="343" t="s">
        <v>174</v>
      </c>
      <c r="B31" s="344"/>
      <c r="C31" s="345"/>
      <c r="D31" s="345"/>
      <c r="E31" s="346"/>
    </row>
    <row r="32" spans="1:5" s="73" customFormat="1" ht="20.100000000000001" customHeight="1">
      <c r="A32" s="89" t="s">
        <v>175</v>
      </c>
      <c r="B32" s="90"/>
      <c r="C32" s="91"/>
      <c r="D32" s="91"/>
      <c r="E32" s="92"/>
    </row>
    <row r="33" spans="1:5" ht="20.100000000000001" customHeight="1">
      <c r="A33" s="89" t="s">
        <v>176</v>
      </c>
      <c r="B33" s="90">
        <v>2760345</v>
      </c>
      <c r="C33" s="91">
        <v>3550000</v>
      </c>
      <c r="D33" s="91">
        <f t="shared" ref="D33:D40" si="1">C33-B33</f>
        <v>789655</v>
      </c>
      <c r="E33" s="92"/>
    </row>
    <row r="34" spans="1:5" s="73" customFormat="1" ht="20.100000000000001" customHeight="1">
      <c r="A34" s="94" t="s">
        <v>149</v>
      </c>
      <c r="B34" s="100">
        <v>255122</v>
      </c>
      <c r="C34" s="99">
        <v>250000</v>
      </c>
      <c r="D34" s="99">
        <f t="shared" si="1"/>
        <v>-5122</v>
      </c>
      <c r="E34" s="119"/>
    </row>
    <row r="35" spans="1:5" s="73" customFormat="1" ht="20.100000000000001" customHeight="1">
      <c r="A35" s="94" t="s">
        <v>151</v>
      </c>
      <c r="B35" s="100">
        <v>228890</v>
      </c>
      <c r="C35" s="99">
        <v>250000</v>
      </c>
      <c r="D35" s="99">
        <f t="shared" si="1"/>
        <v>21110</v>
      </c>
      <c r="E35" s="119"/>
    </row>
    <row r="36" spans="1:5" s="73" customFormat="1" ht="20.100000000000001" customHeight="1">
      <c r="A36" s="96" t="s">
        <v>153</v>
      </c>
      <c r="B36" s="121">
        <v>2169867</v>
      </c>
      <c r="C36" s="120">
        <v>2200000</v>
      </c>
      <c r="D36" s="99">
        <f t="shared" si="1"/>
        <v>30133</v>
      </c>
      <c r="E36" s="122"/>
    </row>
    <row r="37" spans="1:5" ht="20.100000000000001" customHeight="1">
      <c r="A37" s="89" t="s">
        <v>159</v>
      </c>
      <c r="B37" s="121">
        <v>0</v>
      </c>
      <c r="C37" s="120">
        <v>250000</v>
      </c>
      <c r="D37" s="99">
        <f t="shared" si="1"/>
        <v>250000</v>
      </c>
      <c r="E37" s="122"/>
    </row>
    <row r="38" spans="1:5" ht="20.100000000000001" customHeight="1">
      <c r="A38" s="132" t="s">
        <v>177</v>
      </c>
      <c r="B38" s="137">
        <v>106466</v>
      </c>
      <c r="C38" s="120">
        <v>500000</v>
      </c>
      <c r="D38" s="133">
        <f t="shared" si="1"/>
        <v>393534</v>
      </c>
      <c r="E38" s="122"/>
    </row>
    <row r="39" spans="1:5" ht="20.100000000000001" customHeight="1">
      <c r="A39" s="132" t="s">
        <v>179</v>
      </c>
      <c r="B39" s="121">
        <v>0</v>
      </c>
      <c r="C39" s="120">
        <v>20000</v>
      </c>
      <c r="D39" s="133">
        <f t="shared" si="1"/>
        <v>20000</v>
      </c>
      <c r="E39" s="119"/>
    </row>
    <row r="40" spans="1:5" ht="20.100000000000001" customHeight="1">
      <c r="A40" s="132" t="s">
        <v>180</v>
      </c>
      <c r="B40" s="121">
        <v>53420</v>
      </c>
      <c r="C40" s="120">
        <v>100000</v>
      </c>
      <c r="D40" s="133">
        <f t="shared" si="1"/>
        <v>46580</v>
      </c>
      <c r="E40" s="122"/>
    </row>
    <row r="41" spans="1:5" ht="20.100000000000001" customHeight="1">
      <c r="A41" s="132" t="s">
        <v>181</v>
      </c>
      <c r="B41" s="121">
        <v>0</v>
      </c>
      <c r="C41" s="120">
        <v>0</v>
      </c>
      <c r="D41" s="133">
        <v>-3316</v>
      </c>
      <c r="E41" s="122"/>
    </row>
    <row r="42" spans="1:5" ht="20.100000000000001" customHeight="1">
      <c r="A42" s="89" t="s">
        <v>182</v>
      </c>
      <c r="B42" s="100">
        <v>0</v>
      </c>
      <c r="C42" s="99">
        <v>200000</v>
      </c>
      <c r="D42" s="99">
        <f>C42-B42</f>
        <v>200000</v>
      </c>
      <c r="E42" s="92"/>
    </row>
    <row r="43" spans="1:5" ht="20.100000000000001" customHeight="1">
      <c r="A43" s="94" t="s">
        <v>183</v>
      </c>
      <c r="B43" s="100">
        <v>2308</v>
      </c>
      <c r="C43" s="99">
        <v>80000</v>
      </c>
      <c r="D43" s="99">
        <f>C43-B43</f>
        <v>77692</v>
      </c>
      <c r="E43" s="108" t="s">
        <v>167</v>
      </c>
    </row>
    <row r="44" spans="1:5" ht="20.100000000000001" customHeight="1">
      <c r="A44" s="123" t="s">
        <v>184</v>
      </c>
      <c r="B44" s="347">
        <v>0</v>
      </c>
      <c r="C44" s="126">
        <v>50000</v>
      </c>
      <c r="D44" s="126">
        <f>C44-B44</f>
        <v>50000</v>
      </c>
      <c r="E44" s="348"/>
    </row>
    <row r="45" spans="1:5" ht="30.75" customHeight="1">
      <c r="A45" s="131" t="s">
        <v>485</v>
      </c>
      <c r="B45" s="131"/>
      <c r="C45" s="131"/>
      <c r="D45" s="131"/>
      <c r="E45" s="131"/>
    </row>
    <row r="46" spans="1:5" ht="20.100000000000001" customHeight="1">
      <c r="A46" s="81" t="s">
        <v>131</v>
      </c>
      <c r="B46" s="82" t="s">
        <v>481</v>
      </c>
      <c r="C46" s="82" t="s">
        <v>486</v>
      </c>
      <c r="D46" s="83" t="s">
        <v>134</v>
      </c>
      <c r="E46" s="84" t="s">
        <v>135</v>
      </c>
    </row>
    <row r="47" spans="1:5" ht="20.100000000000001" customHeight="1">
      <c r="A47" s="94" t="s">
        <v>487</v>
      </c>
      <c r="B47" s="349">
        <v>0</v>
      </c>
      <c r="C47" s="99">
        <v>3000000</v>
      </c>
      <c r="D47" s="99">
        <f>C47-B47</f>
        <v>3000000</v>
      </c>
      <c r="E47" s="350" t="s">
        <v>167</v>
      </c>
    </row>
    <row r="48" spans="1:5" ht="20.100000000000001" customHeight="1">
      <c r="A48" s="134" t="s">
        <v>185</v>
      </c>
      <c r="B48" s="90">
        <v>317547</v>
      </c>
      <c r="C48" s="91">
        <v>410000</v>
      </c>
      <c r="D48" s="99">
        <f t="shared" ref="D48:D66" si="2">C48-B48</f>
        <v>92453</v>
      </c>
      <c r="E48" s="119"/>
    </row>
    <row r="49" spans="1:5" s="73" customFormat="1" ht="20.100000000000001" customHeight="1">
      <c r="A49" s="134" t="s">
        <v>186</v>
      </c>
      <c r="B49" s="137">
        <v>21000</v>
      </c>
      <c r="C49" s="136">
        <v>50000</v>
      </c>
      <c r="D49" s="99">
        <f t="shared" si="2"/>
        <v>29000</v>
      </c>
      <c r="E49" s="119"/>
    </row>
    <row r="50" spans="1:5" s="73" customFormat="1" ht="20.100000000000001" customHeight="1">
      <c r="A50" s="134" t="s">
        <v>187</v>
      </c>
      <c r="B50" s="137">
        <v>7092</v>
      </c>
      <c r="C50" s="136">
        <v>10000</v>
      </c>
      <c r="D50" s="99">
        <f t="shared" si="2"/>
        <v>2908</v>
      </c>
      <c r="E50" s="92"/>
    </row>
    <row r="51" spans="1:5" s="73" customFormat="1" ht="20.100000000000001" customHeight="1">
      <c r="A51" s="134" t="s">
        <v>188</v>
      </c>
      <c r="B51" s="137">
        <v>5000</v>
      </c>
      <c r="C51" s="136">
        <v>10000</v>
      </c>
      <c r="D51" s="99">
        <f t="shared" si="2"/>
        <v>5000</v>
      </c>
      <c r="E51" s="92"/>
    </row>
    <row r="52" spans="1:5" ht="20.100000000000001" customHeight="1">
      <c r="A52" s="134" t="s">
        <v>189</v>
      </c>
      <c r="B52" s="137">
        <v>102387</v>
      </c>
      <c r="C52" s="136">
        <v>100000</v>
      </c>
      <c r="D52" s="99">
        <f t="shared" si="2"/>
        <v>-2387</v>
      </c>
      <c r="E52" s="92"/>
    </row>
    <row r="53" spans="1:5" s="73" customFormat="1" ht="20.100000000000001" customHeight="1">
      <c r="A53" s="134" t="s">
        <v>190</v>
      </c>
      <c r="B53" s="137">
        <v>182068</v>
      </c>
      <c r="C53" s="136">
        <v>200000</v>
      </c>
      <c r="D53" s="99">
        <f t="shared" si="2"/>
        <v>17932</v>
      </c>
      <c r="E53" s="92"/>
    </row>
    <row r="54" spans="1:5" ht="20.100000000000001" customHeight="1">
      <c r="A54" s="138" t="s">
        <v>191</v>
      </c>
      <c r="B54" s="139">
        <f>SUM(B33)+B39+B40+B41+B42+B43+B44+B48</f>
        <v>3133620</v>
      </c>
      <c r="C54" s="139">
        <f>SUM(C33)+C39+C40+C41+C42+C43+C44+C47+C48</f>
        <v>7410000</v>
      </c>
      <c r="D54" s="140">
        <f t="shared" si="2"/>
        <v>4276380</v>
      </c>
      <c r="E54" s="141"/>
    </row>
    <row r="55" spans="1:5" s="73" customFormat="1" ht="20.100000000000001" customHeight="1">
      <c r="A55" s="89" t="s">
        <v>192</v>
      </c>
      <c r="B55" s="90"/>
      <c r="C55" s="91"/>
      <c r="D55" s="91"/>
      <c r="E55" s="92"/>
    </row>
    <row r="56" spans="1:5" s="73" customFormat="1" ht="20.100000000000001" customHeight="1">
      <c r="A56" s="134" t="s">
        <v>194</v>
      </c>
      <c r="B56" s="137">
        <v>0</v>
      </c>
      <c r="C56" s="136">
        <v>500000</v>
      </c>
      <c r="D56" s="99">
        <f t="shared" si="2"/>
        <v>500000</v>
      </c>
      <c r="E56" s="119"/>
    </row>
    <row r="57" spans="1:5" ht="20.100000000000001" customHeight="1">
      <c r="A57" s="134" t="s">
        <v>195</v>
      </c>
      <c r="B57" s="100">
        <v>0</v>
      </c>
      <c r="C57" s="99">
        <v>0</v>
      </c>
      <c r="D57" s="99">
        <f t="shared" si="2"/>
        <v>0</v>
      </c>
      <c r="E57" s="119"/>
    </row>
    <row r="58" spans="1:5" ht="20.100000000000001" customHeight="1">
      <c r="A58" s="94" t="s">
        <v>488</v>
      </c>
      <c r="B58" s="90">
        <v>40000</v>
      </c>
      <c r="C58" s="91">
        <v>100000</v>
      </c>
      <c r="D58" s="99">
        <f>C58-B58</f>
        <v>60000</v>
      </c>
      <c r="E58" s="119"/>
    </row>
    <row r="59" spans="1:5" ht="20.100000000000001" customHeight="1">
      <c r="A59" s="134" t="s">
        <v>197</v>
      </c>
      <c r="B59" s="100">
        <v>0</v>
      </c>
      <c r="C59" s="99">
        <v>50000</v>
      </c>
      <c r="D59" s="99">
        <f t="shared" si="2"/>
        <v>50000</v>
      </c>
      <c r="E59" s="119"/>
    </row>
    <row r="60" spans="1:5" ht="20.100000000000001" customHeight="1">
      <c r="A60" s="134" t="s">
        <v>198</v>
      </c>
      <c r="B60" s="100">
        <v>0</v>
      </c>
      <c r="C60" s="99">
        <v>0</v>
      </c>
      <c r="D60" s="99">
        <f t="shared" si="2"/>
        <v>0</v>
      </c>
      <c r="E60" s="119"/>
    </row>
    <row r="61" spans="1:5" ht="20.100000000000001" customHeight="1">
      <c r="A61" s="134" t="s">
        <v>199</v>
      </c>
      <c r="B61" s="109">
        <v>96448</v>
      </c>
      <c r="C61" s="107">
        <v>30000</v>
      </c>
      <c r="D61" s="91">
        <f t="shared" si="2"/>
        <v>-66448</v>
      </c>
      <c r="E61" s="92"/>
    </row>
    <row r="62" spans="1:5" s="73" customFormat="1" ht="20.100000000000001" customHeight="1">
      <c r="A62" s="134" t="s">
        <v>200</v>
      </c>
      <c r="B62" s="143">
        <v>16144</v>
      </c>
      <c r="C62" s="142">
        <v>30000</v>
      </c>
      <c r="D62" s="91">
        <f t="shared" si="2"/>
        <v>13856</v>
      </c>
      <c r="E62" s="92"/>
    </row>
    <row r="63" spans="1:5" s="73" customFormat="1" ht="20.100000000000001" customHeight="1">
      <c r="A63" s="134" t="s">
        <v>201</v>
      </c>
      <c r="B63" s="100">
        <v>207630</v>
      </c>
      <c r="C63" s="136">
        <v>200000</v>
      </c>
      <c r="D63" s="91">
        <f t="shared" si="2"/>
        <v>-7630</v>
      </c>
      <c r="E63" s="144"/>
    </row>
    <row r="64" spans="1:5" ht="20.100000000000001" customHeight="1">
      <c r="A64" s="145" t="s">
        <v>202</v>
      </c>
      <c r="B64" s="146">
        <f>SUM(B56:B63)</f>
        <v>360222</v>
      </c>
      <c r="C64" s="147">
        <f>SUM(C56:C63)</f>
        <v>910000</v>
      </c>
      <c r="D64" s="147">
        <f t="shared" si="2"/>
        <v>549778</v>
      </c>
      <c r="E64" s="122"/>
    </row>
    <row r="65" spans="1:5" ht="20.100000000000001" customHeight="1" thickBot="1">
      <c r="A65" s="148" t="s">
        <v>203</v>
      </c>
      <c r="B65" s="149">
        <f>SUM(B54+B64)</f>
        <v>3493842</v>
      </c>
      <c r="C65" s="150">
        <f>SUM(C54+C64)</f>
        <v>8320000</v>
      </c>
      <c r="D65" s="150">
        <f>C65-B65</f>
        <v>4826158</v>
      </c>
      <c r="E65" s="151"/>
    </row>
    <row r="66" spans="1:5" ht="20.100000000000001" customHeight="1" thickTop="1">
      <c r="A66" s="351" t="s">
        <v>204</v>
      </c>
      <c r="B66" s="352">
        <f>SUM(B30-B65)</f>
        <v>1138271</v>
      </c>
      <c r="C66" s="353">
        <f>SUM(C30-C65)</f>
        <v>42453</v>
      </c>
      <c r="D66" s="353">
        <f t="shared" si="2"/>
        <v>-1095818</v>
      </c>
      <c r="E66" s="354"/>
    </row>
    <row r="67" spans="1:5" ht="20.100000000000001" customHeight="1">
      <c r="A67" s="156" t="s">
        <v>205</v>
      </c>
      <c r="B67" s="158"/>
      <c r="C67" s="355"/>
      <c r="D67" s="159"/>
      <c r="E67" s="160"/>
    </row>
    <row r="68" spans="1:5" ht="20.100000000000001" customHeight="1">
      <c r="A68" s="161" t="s">
        <v>206</v>
      </c>
      <c r="B68" s="162"/>
      <c r="C68" s="356"/>
      <c r="D68" s="163"/>
      <c r="E68" s="119"/>
    </row>
    <row r="69" spans="1:5" ht="20.100000000000001" customHeight="1">
      <c r="A69" s="164" t="s">
        <v>207</v>
      </c>
      <c r="B69" s="165">
        <v>0</v>
      </c>
      <c r="C69" s="357">
        <v>0</v>
      </c>
      <c r="D69" s="166">
        <v>0</v>
      </c>
      <c r="E69" s="106"/>
    </row>
    <row r="70" spans="1:5" s="73" customFormat="1" ht="20.100000000000001" customHeight="1">
      <c r="A70" s="164" t="s">
        <v>208</v>
      </c>
      <c r="B70" s="165">
        <v>0</v>
      </c>
      <c r="C70" s="357">
        <v>0</v>
      </c>
      <c r="D70" s="166">
        <v>0</v>
      </c>
      <c r="E70" s="106"/>
    </row>
    <row r="71" spans="1:5" s="73" customFormat="1" ht="20.100000000000001" customHeight="1">
      <c r="A71" s="164" t="s">
        <v>209</v>
      </c>
      <c r="B71" s="165">
        <v>0</v>
      </c>
      <c r="C71" s="357">
        <v>0</v>
      </c>
      <c r="D71" s="166">
        <v>0</v>
      </c>
      <c r="E71" s="106"/>
    </row>
    <row r="72" spans="1:5" s="73" customFormat="1" ht="20.100000000000001" customHeight="1">
      <c r="A72" s="167" t="s">
        <v>210</v>
      </c>
      <c r="B72" s="168">
        <v>0</v>
      </c>
      <c r="C72" s="358">
        <v>0</v>
      </c>
      <c r="D72" s="169">
        <v>0</v>
      </c>
      <c r="E72" s="170"/>
    </row>
    <row r="73" spans="1:5" ht="20.100000000000001" customHeight="1">
      <c r="A73" s="171" t="s">
        <v>211</v>
      </c>
      <c r="B73" s="172"/>
      <c r="C73" s="359"/>
      <c r="D73" s="173"/>
      <c r="E73" s="174"/>
    </row>
    <row r="74" spans="1:5" s="73" customFormat="1" ht="20.100000000000001" customHeight="1">
      <c r="A74" s="164" t="s">
        <v>212</v>
      </c>
      <c r="B74" s="165">
        <v>0</v>
      </c>
      <c r="C74" s="357">
        <v>0</v>
      </c>
      <c r="D74" s="166">
        <v>0</v>
      </c>
      <c r="E74" s="106"/>
    </row>
    <row r="75" spans="1:5" s="73" customFormat="1" ht="20.100000000000001" customHeight="1">
      <c r="A75" s="164" t="s">
        <v>213</v>
      </c>
      <c r="B75" s="165">
        <v>0</v>
      </c>
      <c r="C75" s="357">
        <v>0</v>
      </c>
      <c r="D75" s="166">
        <v>0</v>
      </c>
      <c r="E75" s="106"/>
    </row>
    <row r="76" spans="1:5" s="175" customFormat="1" ht="20.100000000000001" customHeight="1">
      <c r="A76" s="164" t="s">
        <v>214</v>
      </c>
      <c r="B76" s="165">
        <v>0</v>
      </c>
      <c r="C76" s="357">
        <v>0</v>
      </c>
      <c r="D76" s="166">
        <v>0</v>
      </c>
      <c r="E76" s="106"/>
    </row>
    <row r="77" spans="1:5" s="73" customFormat="1" ht="20.100000000000001" customHeight="1">
      <c r="A77" s="176" t="s">
        <v>215</v>
      </c>
      <c r="B77" s="168">
        <v>0</v>
      </c>
      <c r="C77" s="169">
        <v>0</v>
      </c>
      <c r="D77" s="177">
        <v>0</v>
      </c>
      <c r="E77" s="170"/>
    </row>
    <row r="78" spans="1:5" s="73" customFormat="1" ht="20.100000000000001" customHeight="1">
      <c r="A78" s="178" t="s">
        <v>216</v>
      </c>
      <c r="B78" s="179">
        <v>0</v>
      </c>
      <c r="C78" s="180">
        <v>0</v>
      </c>
      <c r="D78" s="180">
        <v>0</v>
      </c>
      <c r="E78" s="181"/>
    </row>
    <row r="79" spans="1:5" s="175" customFormat="1" ht="20.100000000000001" customHeight="1">
      <c r="A79" s="85" t="s">
        <v>217</v>
      </c>
      <c r="B79" s="182">
        <v>0</v>
      </c>
      <c r="C79" s="360">
        <f>C66</f>
        <v>42453</v>
      </c>
      <c r="D79" s="118">
        <f>C79-B79</f>
        <v>42453</v>
      </c>
      <c r="E79" s="183"/>
    </row>
    <row r="80" spans="1:5" s="175" customFormat="1" ht="20.100000000000001" customHeight="1">
      <c r="A80" s="184" t="s">
        <v>218</v>
      </c>
      <c r="B80" s="185">
        <f>SUM(B30+B72)</f>
        <v>4632113</v>
      </c>
      <c r="C80" s="361">
        <v>6197423</v>
      </c>
      <c r="D80" s="186">
        <f>C80-B80</f>
        <v>1565310</v>
      </c>
      <c r="E80" s="187"/>
    </row>
    <row r="81" spans="1:5" s="73" customFormat="1" ht="20.100000000000001" customHeight="1">
      <c r="A81" s="188" t="s">
        <v>219</v>
      </c>
      <c r="B81" s="109">
        <f>SUM(B65+B77+B79)</f>
        <v>3493842</v>
      </c>
      <c r="C81" s="107">
        <v>6197423</v>
      </c>
      <c r="D81" s="91">
        <f>C81-B81</f>
        <v>2703581</v>
      </c>
      <c r="E81" s="92"/>
    </row>
    <row r="82" spans="1:5" s="175" customFormat="1" ht="20.100000000000001" customHeight="1">
      <c r="A82" s="189" t="s">
        <v>220</v>
      </c>
      <c r="B82" s="190">
        <f>B80-B81</f>
        <v>1138271</v>
      </c>
      <c r="C82" s="191">
        <v>0</v>
      </c>
      <c r="D82" s="191">
        <f>C82-B82</f>
        <v>-1138271</v>
      </c>
      <c r="E82" s="141" t="s">
        <v>221</v>
      </c>
    </row>
    <row r="83" spans="1:5" s="73" customFormat="1" ht="20.100000000000001" customHeight="1">
      <c r="A83" s="1"/>
      <c r="B83" s="1"/>
      <c r="C83" s="1"/>
      <c r="D83" s="78"/>
      <c r="E83" s="1"/>
    </row>
    <row r="84" spans="1:5" s="73" customFormat="1" ht="20.100000000000001" customHeight="1">
      <c r="A84" s="1"/>
      <c r="B84" s="1"/>
      <c r="C84" s="1"/>
      <c r="D84" s="78"/>
      <c r="E84" s="1"/>
    </row>
    <row r="85" spans="1:5" s="73" customFormat="1" ht="20.100000000000001" customHeight="1">
      <c r="A85" s="1"/>
      <c r="B85" s="1"/>
      <c r="C85" s="1"/>
      <c r="D85" s="78"/>
      <c r="E85" s="1"/>
    </row>
    <row r="86" spans="1:5" s="73" customFormat="1" ht="20.100000000000001" customHeight="1">
      <c r="A86" s="1"/>
      <c r="B86" s="1"/>
      <c r="C86" s="1"/>
      <c r="D86" s="78"/>
      <c r="E86" s="1"/>
    </row>
    <row r="87" spans="1:5" s="73" customFormat="1" ht="20.100000000000001" customHeight="1">
      <c r="A87" s="1"/>
      <c r="B87" s="1"/>
      <c r="C87" s="1"/>
      <c r="D87" s="78"/>
      <c r="E87" s="1"/>
    </row>
    <row r="88" spans="1:5" s="73" customFormat="1" ht="20.100000000000001" customHeight="1">
      <c r="A88" s="1"/>
      <c r="B88" s="1"/>
      <c r="C88" s="1"/>
      <c r="D88" s="78"/>
      <c r="E88" s="1"/>
    </row>
    <row r="89" spans="1:5" s="73" customFormat="1" ht="20.100000000000001" customHeight="1">
      <c r="A89" s="1"/>
      <c r="B89" s="1"/>
      <c r="C89" s="1"/>
      <c r="D89" s="78"/>
      <c r="E89" s="1"/>
    </row>
    <row r="90" spans="1:5" s="73" customFormat="1" ht="20.100000000000001" customHeight="1">
      <c r="A90" s="1"/>
      <c r="B90" s="1"/>
      <c r="C90" s="1"/>
      <c r="D90" s="78"/>
      <c r="E90" s="1"/>
    </row>
    <row r="91" spans="1:5" s="73" customFormat="1" ht="19.5" customHeight="1">
      <c r="A91" s="131" t="s">
        <v>489</v>
      </c>
      <c r="B91" s="131"/>
      <c r="C91" s="131"/>
      <c r="D91" s="131"/>
      <c r="E91" s="131"/>
    </row>
    <row r="92" spans="1:5" s="175" customFormat="1" ht="20.100000000000001" customHeight="1">
      <c r="A92" s="1" t="s">
        <v>223</v>
      </c>
      <c r="B92" s="1"/>
      <c r="C92" s="1"/>
      <c r="D92" s="78"/>
      <c r="E92" s="1"/>
    </row>
    <row r="93" spans="1:5" s="175" customFormat="1" ht="20.100000000000001" customHeight="1">
      <c r="A93" s="1" t="s">
        <v>224</v>
      </c>
      <c r="B93" s="1"/>
      <c r="C93" s="1"/>
      <c r="D93" s="78"/>
      <c r="E93" s="1"/>
    </row>
    <row r="94" spans="1:5" ht="20.100000000000001" customHeight="1">
      <c r="A94" s="8"/>
      <c r="B94" s="8"/>
      <c r="C94" s="8"/>
      <c r="D94" s="80"/>
      <c r="E94" s="8"/>
    </row>
    <row r="95" spans="1:5" ht="20.100000000000001" customHeight="1">
      <c r="A95" s="81" t="s">
        <v>131</v>
      </c>
      <c r="B95" s="82" t="s">
        <v>481</v>
      </c>
      <c r="C95" s="82" t="s">
        <v>486</v>
      </c>
      <c r="D95" s="83" t="s">
        <v>134</v>
      </c>
      <c r="E95" s="84" t="s">
        <v>135</v>
      </c>
    </row>
    <row r="96" spans="1:5" ht="20.100000000000001" customHeight="1">
      <c r="A96" s="192" t="s">
        <v>229</v>
      </c>
      <c r="B96" s="118"/>
      <c r="C96" s="118"/>
      <c r="D96" s="118"/>
      <c r="E96" s="88" t="s">
        <v>137</v>
      </c>
    </row>
    <row r="97" spans="1:5" ht="20.100000000000001" customHeight="1">
      <c r="A97" s="193" t="s">
        <v>230</v>
      </c>
      <c r="B97" s="107">
        <v>2002275</v>
      </c>
      <c r="C97" s="107">
        <f>B100</f>
        <v>2002325</v>
      </c>
      <c r="D97" s="99">
        <f>C97-B97</f>
        <v>50</v>
      </c>
      <c r="E97" s="119"/>
    </row>
    <row r="98" spans="1:5" ht="20.100000000000001" customHeight="1">
      <c r="A98" s="193" t="s">
        <v>231</v>
      </c>
      <c r="B98" s="107">
        <v>0</v>
      </c>
      <c r="C98" s="107">
        <v>0</v>
      </c>
      <c r="D98" s="99">
        <f>C98-B98</f>
        <v>0</v>
      </c>
      <c r="E98" s="119"/>
    </row>
    <row r="99" spans="1:5" ht="20.100000000000001" customHeight="1">
      <c r="A99" s="194" t="s">
        <v>232</v>
      </c>
      <c r="B99" s="142">
        <v>50</v>
      </c>
      <c r="C99" s="142">
        <v>50</v>
      </c>
      <c r="D99" s="99">
        <f>C99-B99</f>
        <v>0</v>
      </c>
      <c r="E99" s="122"/>
    </row>
    <row r="100" spans="1:5" ht="20.100000000000001" customHeight="1">
      <c r="A100" s="176" t="s">
        <v>233</v>
      </c>
      <c r="B100" s="191">
        <v>2002325</v>
      </c>
      <c r="C100" s="191">
        <f>SUM(C97:C99)</f>
        <v>2002375</v>
      </c>
      <c r="D100" s="191">
        <f>C100-B100</f>
        <v>50</v>
      </c>
      <c r="E100" s="141"/>
    </row>
    <row r="101" spans="1:5" ht="20.100000000000001" customHeight="1">
      <c r="A101" s="195" t="s">
        <v>234</v>
      </c>
      <c r="B101" s="196"/>
      <c r="C101" s="196"/>
      <c r="D101" s="196"/>
      <c r="E101" s="160"/>
    </row>
    <row r="102" spans="1:5" ht="20.100000000000001" customHeight="1">
      <c r="A102" s="193" t="s">
        <v>235</v>
      </c>
      <c r="B102" s="107">
        <v>0</v>
      </c>
      <c r="C102" s="107">
        <v>0</v>
      </c>
      <c r="D102" s="99">
        <f>C102-B102</f>
        <v>0</v>
      </c>
      <c r="E102" s="119"/>
    </row>
    <row r="103" spans="1:5" ht="20.100000000000001" customHeight="1">
      <c r="A103" s="197" t="s">
        <v>219</v>
      </c>
      <c r="B103" s="191">
        <v>0</v>
      </c>
      <c r="C103" s="191">
        <v>0</v>
      </c>
      <c r="D103" s="191">
        <f>C103-B103</f>
        <v>0</v>
      </c>
      <c r="E103" s="141"/>
    </row>
    <row r="104" spans="1:5" ht="20.100000000000001" customHeight="1">
      <c r="A104" s="198" t="s">
        <v>236</v>
      </c>
      <c r="B104" s="199">
        <v>2002325</v>
      </c>
      <c r="C104" s="199">
        <f>SUM(C100-C103)</f>
        <v>2002375</v>
      </c>
      <c r="D104" s="199">
        <f>C104-B104</f>
        <v>50</v>
      </c>
      <c r="E104" s="141" t="s">
        <v>221</v>
      </c>
    </row>
    <row r="105" spans="1:5" s="73" customFormat="1" ht="20.100000000000001" customHeight="1">
      <c r="A105" s="1"/>
      <c r="B105" s="1"/>
      <c r="C105" s="1"/>
      <c r="D105" s="78"/>
      <c r="E105" s="1"/>
    </row>
    <row r="106" spans="1:5" s="73" customFormat="1" ht="20.100000000000001" customHeight="1">
      <c r="A106" s="10" t="s">
        <v>237</v>
      </c>
      <c r="B106" s="1"/>
      <c r="C106" s="1"/>
      <c r="D106" s="78"/>
      <c r="E106" s="1"/>
    </row>
    <row r="107" spans="1:5" s="73" customFormat="1" ht="20.100000000000001" customHeight="1">
      <c r="A107" s="8"/>
      <c r="B107" s="8"/>
      <c r="C107" s="8"/>
      <c r="D107" s="80"/>
      <c r="E107" s="8"/>
    </row>
    <row r="108" spans="1:5" s="73" customFormat="1" ht="20.100000000000001" customHeight="1">
      <c r="A108" s="81" t="s">
        <v>131</v>
      </c>
      <c r="B108" s="82" t="s">
        <v>481</v>
      </c>
      <c r="C108" s="82" t="s">
        <v>486</v>
      </c>
      <c r="D108" s="83" t="s">
        <v>134</v>
      </c>
      <c r="E108" s="84" t="s">
        <v>135</v>
      </c>
    </row>
    <row r="109" spans="1:5" ht="20.100000000000001" customHeight="1">
      <c r="A109" s="192" t="s">
        <v>229</v>
      </c>
      <c r="B109" s="118"/>
      <c r="C109" s="118"/>
      <c r="D109" s="118"/>
      <c r="E109" s="88" t="s">
        <v>137</v>
      </c>
    </row>
    <row r="110" spans="1:5" ht="20.100000000000001" customHeight="1">
      <c r="A110" s="193" t="s">
        <v>230</v>
      </c>
      <c r="B110" s="107">
        <v>100000</v>
      </c>
      <c r="C110" s="107">
        <v>100000</v>
      </c>
      <c r="D110" s="99">
        <f>C110-B110</f>
        <v>0</v>
      </c>
      <c r="E110" s="119"/>
    </row>
    <row r="111" spans="1:5" ht="20.100000000000001" customHeight="1">
      <c r="A111" s="193" t="s">
        <v>231</v>
      </c>
      <c r="B111" s="107">
        <v>0</v>
      </c>
      <c r="C111" s="107">
        <v>0</v>
      </c>
      <c r="D111" s="99">
        <f>C111-B111</f>
        <v>0</v>
      </c>
      <c r="E111" s="119"/>
    </row>
    <row r="112" spans="1:5" ht="20.100000000000001" customHeight="1">
      <c r="A112" s="194" t="s">
        <v>232</v>
      </c>
      <c r="B112" s="142">
        <v>0</v>
      </c>
      <c r="C112" s="142">
        <v>0</v>
      </c>
      <c r="D112" s="99">
        <f>C112-B112</f>
        <v>0</v>
      </c>
      <c r="E112" s="122"/>
    </row>
    <row r="113" spans="1:5" ht="20.100000000000001" customHeight="1">
      <c r="A113" s="176" t="s">
        <v>233</v>
      </c>
      <c r="B113" s="191">
        <f>SUM(B110:B112)</f>
        <v>100000</v>
      </c>
      <c r="C113" s="191">
        <f>SUM(C110:C112)</f>
        <v>100000</v>
      </c>
      <c r="D113" s="191">
        <f>C113-B113</f>
        <v>0</v>
      </c>
      <c r="E113" s="141"/>
    </row>
    <row r="114" spans="1:5" ht="20.100000000000001" customHeight="1">
      <c r="A114" s="195" t="s">
        <v>234</v>
      </c>
      <c r="B114" s="196"/>
      <c r="C114" s="196"/>
      <c r="D114" s="196"/>
      <c r="E114" s="160"/>
    </row>
    <row r="115" spans="1:5" ht="20.100000000000001" customHeight="1">
      <c r="A115" s="193" t="s">
        <v>235</v>
      </c>
      <c r="B115" s="107">
        <v>0</v>
      </c>
      <c r="C115" s="107">
        <v>0</v>
      </c>
      <c r="D115" s="99">
        <f>C115-B115</f>
        <v>0</v>
      </c>
      <c r="E115" s="119"/>
    </row>
    <row r="116" spans="1:5" ht="20.100000000000001" customHeight="1">
      <c r="A116" s="197" t="s">
        <v>219</v>
      </c>
      <c r="B116" s="191">
        <v>0</v>
      </c>
      <c r="C116" s="191">
        <v>0</v>
      </c>
      <c r="D116" s="191">
        <f>C116-B116</f>
        <v>0</v>
      </c>
      <c r="E116" s="141"/>
    </row>
    <row r="117" spans="1:5" ht="20.100000000000001" customHeight="1">
      <c r="A117" s="198" t="s">
        <v>236</v>
      </c>
      <c r="B117" s="199">
        <f>SUM(B113-B116)</f>
        <v>100000</v>
      </c>
      <c r="C117" s="199">
        <f>SUM(C113-C116)</f>
        <v>100000</v>
      </c>
      <c r="D117" s="199">
        <f>C117-B117</f>
        <v>0</v>
      </c>
      <c r="E117" s="141" t="s">
        <v>221</v>
      </c>
    </row>
    <row r="118" spans="1:5" s="73" customFormat="1" ht="20.100000000000001" customHeight="1">
      <c r="A118" s="1"/>
      <c r="B118" s="1"/>
      <c r="C118" s="1"/>
      <c r="D118" s="78"/>
      <c r="E118" s="1"/>
    </row>
    <row r="119" spans="1:5" s="73" customFormat="1" ht="20.100000000000001" customHeight="1">
      <c r="A119" s="1"/>
      <c r="B119" s="1"/>
      <c r="C119" s="1"/>
      <c r="D119" s="78"/>
      <c r="E119" s="1"/>
    </row>
    <row r="120" spans="1:5" s="73" customFormat="1" ht="20.100000000000001" customHeight="1">
      <c r="A120" s="1"/>
      <c r="B120" s="1"/>
      <c r="C120" s="1"/>
      <c r="D120" s="78"/>
      <c r="E120" s="1"/>
    </row>
    <row r="121" spans="1:5" s="73" customFormat="1" ht="20.100000000000001" customHeight="1">
      <c r="A121" s="1"/>
      <c r="B121" s="1"/>
      <c r="C121" s="1"/>
      <c r="D121" s="78"/>
      <c r="E121" s="1"/>
    </row>
    <row r="122" spans="1:5" ht="20.100000000000001" customHeight="1"/>
    <row r="123" spans="1:5" ht="20.100000000000001" customHeight="1"/>
    <row r="124" spans="1:5" ht="20.100000000000001" customHeight="1"/>
    <row r="125" spans="1:5" ht="20.100000000000001" customHeight="1"/>
    <row r="126" spans="1:5" ht="20.100000000000001" customHeight="1"/>
    <row r="127" spans="1:5" ht="20.100000000000001" customHeight="1"/>
    <row r="128" spans="1:5" ht="20.100000000000001" customHeight="1"/>
    <row r="129" spans="1:5" ht="20.100000000000001" customHeight="1"/>
    <row r="130" spans="1:5" ht="20.100000000000001" customHeight="1"/>
    <row r="131" spans="1:5" ht="20.100000000000001" customHeight="1"/>
    <row r="132" spans="1:5" ht="20.100000000000001" customHeight="1"/>
    <row r="133" spans="1:5" ht="39.950000000000003" customHeight="1"/>
    <row r="134" spans="1:5" ht="39.950000000000003" customHeight="1"/>
    <row r="135" spans="1:5" ht="20.25" customHeight="1">
      <c r="A135" s="131" t="s">
        <v>490</v>
      </c>
      <c r="B135" s="131"/>
      <c r="C135" s="131"/>
      <c r="D135" s="131"/>
      <c r="E135" s="131"/>
    </row>
    <row r="136" spans="1:5" ht="20.100000000000001" customHeight="1"/>
    <row r="137" spans="1:5" ht="20.100000000000001" customHeight="1"/>
    <row r="138" spans="1:5" ht="31.5" customHeight="1"/>
  </sheetData>
  <mergeCells count="4">
    <mergeCell ref="A1:E1"/>
    <mergeCell ref="A45:E45"/>
    <mergeCell ref="A91:E91"/>
    <mergeCell ref="A135:E135"/>
  </mergeCells>
  <phoneticPr fontId="3"/>
  <dataValidations count="1">
    <dataValidation imeMode="off" allowBlank="1" showInputMessage="1" showErrorMessage="1" sqref="B48:D66 D67 D69:D76 B72:C72 B96:D104 B109:D117 B4:D44 C47:D47 B77:D82" xr:uid="{328ECFAE-7E4F-4CC4-B319-E47610C8215B}"/>
  </dataValidations>
  <pageMargins left="0.98425196850393704" right="0.39370078740157483" top="0.39370078740157483" bottom="0.31496062992125984" header="0.51181102362204722" footer="0.51181102362204722"/>
  <pageSetup paperSize="9" scale="94" orientation="portrait" horizontalDpi="300" verticalDpi="300" r:id="rId1"/>
  <headerFooter alignWithMargins="0"/>
  <rowBreaks count="2" manualBreakCount="2">
    <brk id="45" max="4" man="1"/>
    <brk id="9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756D-0856-410A-B361-A242E3DAEF76}">
  <dimension ref="A1:J232"/>
  <sheetViews>
    <sheetView showGridLines="0" view="pageBreakPreview" topLeftCell="A25" zoomScale="98" zoomScaleNormal="100" zoomScaleSheetLayoutView="98" workbookViewId="0">
      <selection activeCell="C51" sqref="C51"/>
    </sheetView>
  </sheetViews>
  <sheetFormatPr defaultRowHeight="14.25"/>
  <cols>
    <col min="1" max="1" width="40.625" style="365" customWidth="1"/>
    <col min="2" max="3" width="23.625" style="365" customWidth="1"/>
    <col min="4" max="16384" width="9" style="365"/>
  </cols>
  <sheetData>
    <row r="1" spans="1:5" s="73" customFormat="1" ht="18" customHeight="1">
      <c r="A1" s="362" t="s">
        <v>491</v>
      </c>
      <c r="B1" s="362"/>
      <c r="C1" s="362"/>
      <c r="D1" s="363"/>
      <c r="E1" s="363"/>
    </row>
    <row r="2" spans="1:5" s="73" customFormat="1" ht="18" customHeight="1">
      <c r="A2" s="362"/>
      <c r="B2" s="362"/>
      <c r="C2" s="362"/>
      <c r="D2" s="363"/>
      <c r="E2" s="363"/>
    </row>
    <row r="3" spans="1:5" ht="25.5" customHeight="1">
      <c r="A3" s="364" t="s">
        <v>492</v>
      </c>
      <c r="B3" s="364"/>
      <c r="C3" s="364"/>
    </row>
    <row r="4" spans="1:5" ht="25.5" customHeight="1">
      <c r="A4" s="364" t="s">
        <v>493</v>
      </c>
      <c r="B4" s="364"/>
      <c r="C4" s="364"/>
    </row>
    <row r="5" spans="1:5" ht="25.5" customHeight="1">
      <c r="A5" s="364" t="s">
        <v>494</v>
      </c>
      <c r="B5" s="364"/>
      <c r="C5" s="364"/>
    </row>
    <row r="6" spans="1:5" ht="25.5" customHeight="1">
      <c r="A6" s="364" t="s">
        <v>495</v>
      </c>
      <c r="B6" s="364"/>
      <c r="C6" s="364"/>
    </row>
    <row r="7" spans="1:5" ht="25.5" customHeight="1">
      <c r="A7" s="364" t="s">
        <v>496</v>
      </c>
      <c r="B7" s="364"/>
      <c r="C7" s="364"/>
    </row>
    <row r="8" spans="1:5" ht="25.5" customHeight="1">
      <c r="A8" s="366" t="s">
        <v>497</v>
      </c>
      <c r="B8" s="366"/>
      <c r="C8" s="366"/>
    </row>
    <row r="9" spans="1:5" ht="25.5" customHeight="1">
      <c r="A9" s="364" t="s">
        <v>498</v>
      </c>
      <c r="B9" s="364"/>
      <c r="C9" s="364"/>
    </row>
    <row r="10" spans="1:5" ht="25.5" customHeight="1">
      <c r="A10" s="364" t="s">
        <v>499</v>
      </c>
      <c r="B10" s="364"/>
      <c r="C10" s="364"/>
    </row>
    <row r="11" spans="1:5" ht="25.5" customHeight="1">
      <c r="A11" s="364" t="s">
        <v>500</v>
      </c>
      <c r="B11" s="364"/>
      <c r="C11" s="364"/>
    </row>
    <row r="12" spans="1:5" ht="25.5" customHeight="1">
      <c r="A12" s="364" t="s">
        <v>501</v>
      </c>
      <c r="B12" s="364"/>
      <c r="C12" s="364"/>
    </row>
    <row r="13" spans="1:5" ht="25.5" customHeight="1">
      <c r="A13" s="364" t="s">
        <v>502</v>
      </c>
      <c r="B13" s="364"/>
      <c r="C13" s="364"/>
    </row>
    <row r="14" spans="1:5" ht="25.5" customHeight="1">
      <c r="A14" s="364" t="s">
        <v>503</v>
      </c>
      <c r="B14" s="364"/>
      <c r="C14" s="364"/>
    </row>
    <row r="15" spans="1:5" ht="25.5" customHeight="1">
      <c r="A15" s="364" t="s">
        <v>504</v>
      </c>
      <c r="B15" s="364"/>
      <c r="C15" s="367" t="s">
        <v>505</v>
      </c>
    </row>
    <row r="16" spans="1:5" ht="25.5" customHeight="1">
      <c r="A16" s="364"/>
      <c r="B16" s="364"/>
      <c r="C16" s="364"/>
    </row>
    <row r="17" spans="1:3" ht="25.5" customHeight="1">
      <c r="A17" s="364" t="s">
        <v>506</v>
      </c>
      <c r="B17" s="364"/>
    </row>
    <row r="18" spans="1:3" ht="25.5" customHeight="1">
      <c r="A18" s="364"/>
      <c r="B18" s="364"/>
      <c r="C18" s="367" t="s">
        <v>507</v>
      </c>
    </row>
    <row r="19" spans="1:3" ht="25.5" customHeight="1">
      <c r="A19" s="364"/>
      <c r="B19" s="364"/>
      <c r="C19" s="364"/>
    </row>
    <row r="20" spans="1:3" ht="25.5" customHeight="1">
      <c r="A20" s="364" t="s">
        <v>508</v>
      </c>
      <c r="B20" s="364"/>
    </row>
    <row r="21" spans="1:3" ht="25.5" customHeight="1">
      <c r="A21" s="364"/>
      <c r="B21" s="364"/>
      <c r="C21" s="367" t="s">
        <v>509</v>
      </c>
    </row>
    <row r="22" spans="1:3" ht="25.5" customHeight="1">
      <c r="A22" s="364"/>
      <c r="B22" s="364"/>
      <c r="C22" s="364"/>
    </row>
    <row r="23" spans="1:3" ht="25.5" customHeight="1">
      <c r="A23" s="364"/>
      <c r="B23" s="364"/>
      <c r="C23" s="364"/>
    </row>
    <row r="24" spans="1:3" ht="25.5" customHeight="1">
      <c r="A24" s="364"/>
      <c r="B24" s="364"/>
      <c r="C24" s="364"/>
    </row>
    <row r="25" spans="1:3" ht="25.5" customHeight="1">
      <c r="A25" s="364"/>
      <c r="B25" s="364"/>
      <c r="C25" s="364"/>
    </row>
    <row r="26" spans="1:3" ht="25.5" customHeight="1">
      <c r="A26" s="364"/>
      <c r="B26" s="364"/>
      <c r="C26" s="364"/>
    </row>
    <row r="27" spans="1:3" s="370" customFormat="1" ht="31.5" customHeight="1">
      <c r="A27" s="368" t="s">
        <v>510</v>
      </c>
      <c r="B27" s="369"/>
      <c r="C27" s="369"/>
    </row>
    <row r="28" spans="1:3" s="370" customFormat="1" ht="31.5" customHeight="1">
      <c r="A28" s="371" t="s">
        <v>511</v>
      </c>
      <c r="B28" s="371"/>
      <c r="C28" s="371"/>
    </row>
    <row r="29" spans="1:3" s="370" customFormat="1" ht="19.5" customHeight="1">
      <c r="A29" s="372" t="s">
        <v>512</v>
      </c>
      <c r="B29" s="372"/>
      <c r="C29" s="372"/>
    </row>
    <row r="30" spans="1:3" s="370" customFormat="1" ht="31.5" customHeight="1">
      <c r="A30" s="373"/>
      <c r="B30" s="373"/>
      <c r="C30" s="373"/>
    </row>
    <row r="31" spans="1:3" s="370" customFormat="1" ht="31.5" customHeight="1">
      <c r="A31" s="373"/>
      <c r="B31" s="373"/>
      <c r="C31" s="373"/>
    </row>
    <row r="32" spans="1:3" s="370" customFormat="1" ht="31.5" customHeight="1">
      <c r="A32" s="374" t="s">
        <v>513</v>
      </c>
      <c r="B32" s="374"/>
      <c r="C32" s="375"/>
    </row>
    <row r="33" spans="1:5" s="376" customFormat="1" ht="31.5" customHeight="1">
      <c r="A33" s="374" t="s">
        <v>514</v>
      </c>
      <c r="B33" s="374"/>
      <c r="C33" s="374"/>
      <c r="E33" s="364"/>
    </row>
    <row r="34" spans="1:5" s="376" customFormat="1" ht="31.5" customHeight="1">
      <c r="A34" s="374" t="s">
        <v>515</v>
      </c>
      <c r="B34" s="374"/>
      <c r="C34" s="374"/>
      <c r="E34" s="364"/>
    </row>
    <row r="35" spans="1:5" s="376" customFormat="1" ht="31.5" customHeight="1">
      <c r="A35" s="374" t="s">
        <v>516</v>
      </c>
      <c r="B35" s="374"/>
      <c r="E35" s="364"/>
    </row>
    <row r="36" spans="1:5" s="376" customFormat="1" ht="31.5" customHeight="1">
      <c r="A36" s="374"/>
      <c r="B36" s="374"/>
      <c r="C36" s="374" t="s">
        <v>517</v>
      </c>
      <c r="E36" s="364"/>
    </row>
    <row r="37" spans="1:5" s="376" customFormat="1" ht="31.5" customHeight="1">
      <c r="A37" s="374" t="s">
        <v>518</v>
      </c>
      <c r="B37" s="374"/>
      <c r="C37" s="374" t="s">
        <v>519</v>
      </c>
      <c r="E37" s="364"/>
    </row>
    <row r="38" spans="1:5" s="376" customFormat="1" ht="31.5" customHeight="1">
      <c r="A38" s="374" t="s">
        <v>520</v>
      </c>
      <c r="B38" s="374"/>
      <c r="C38" s="374" t="s">
        <v>521</v>
      </c>
      <c r="E38" s="364" t="s">
        <v>522</v>
      </c>
    </row>
    <row r="39" spans="1:5" s="376" customFormat="1" ht="31.5" customHeight="1">
      <c r="A39" s="374" t="s">
        <v>523</v>
      </c>
      <c r="B39" s="374"/>
      <c r="E39" s="364" t="s">
        <v>522</v>
      </c>
    </row>
    <row r="40" spans="1:5" s="376" customFormat="1" ht="31.5" customHeight="1">
      <c r="A40" s="374"/>
      <c r="B40" s="374"/>
      <c r="C40" s="374" t="s">
        <v>519</v>
      </c>
    </row>
    <row r="41" spans="1:5" s="376" customFormat="1" ht="31.5" customHeight="1">
      <c r="A41" s="374" t="s">
        <v>524</v>
      </c>
      <c r="B41" s="374"/>
      <c r="C41" s="377"/>
    </row>
    <row r="42" spans="1:5" s="376" customFormat="1" ht="31.5" customHeight="1">
      <c r="A42" s="374" t="s">
        <v>525</v>
      </c>
      <c r="B42" s="374"/>
      <c r="C42" s="377"/>
    </row>
    <row r="43" spans="1:5" s="376" customFormat="1" ht="31.5" customHeight="1">
      <c r="A43" s="374" t="s">
        <v>526</v>
      </c>
      <c r="B43" s="374"/>
      <c r="C43" s="374" t="s">
        <v>519</v>
      </c>
    </row>
    <row r="44" spans="1:5" s="376" customFormat="1" ht="31.5" customHeight="1">
      <c r="A44" s="374"/>
      <c r="B44" s="374"/>
      <c r="C44" s="378" t="s">
        <v>527</v>
      </c>
    </row>
    <row r="45" spans="1:5" s="376" customFormat="1" ht="31.5" customHeight="1">
      <c r="A45" s="374" t="s">
        <v>528</v>
      </c>
      <c r="B45" s="374"/>
      <c r="C45" s="374" t="s">
        <v>519</v>
      </c>
    </row>
    <row r="46" spans="1:5" s="376" customFormat="1" ht="31.5" customHeight="1">
      <c r="A46" s="374"/>
      <c r="B46" s="374"/>
      <c r="C46" s="377"/>
    </row>
    <row r="47" spans="1:5" s="376" customFormat="1" ht="31.5" customHeight="1">
      <c r="A47" s="374" t="s">
        <v>529</v>
      </c>
      <c r="B47" s="374"/>
      <c r="C47" s="374"/>
    </row>
    <row r="48" spans="1:5" s="376" customFormat="1" ht="31.5" customHeight="1">
      <c r="A48" s="374"/>
      <c r="B48" s="374"/>
      <c r="C48" s="374" t="s">
        <v>509</v>
      </c>
    </row>
    <row r="49" spans="1:10" s="370" customFormat="1" ht="31.5" customHeight="1">
      <c r="A49" s="375"/>
      <c r="B49" s="375"/>
      <c r="C49" s="375"/>
    </row>
    <row r="50" spans="1:10" s="370" customFormat="1" ht="31.5" customHeight="1">
      <c r="A50" s="379"/>
      <c r="B50" s="379"/>
      <c r="C50" s="379"/>
    </row>
    <row r="51" spans="1:10" s="370" customFormat="1" ht="31.5" customHeight="1">
      <c r="A51" s="379"/>
      <c r="B51" s="379"/>
      <c r="C51" s="379"/>
    </row>
    <row r="52" spans="1:10" s="370" customFormat="1" ht="31.5" customHeight="1">
      <c r="A52" s="379"/>
      <c r="B52" s="379"/>
      <c r="C52" s="379"/>
    </row>
    <row r="53" spans="1:10" s="370" customFormat="1" ht="31.5" customHeight="1">
      <c r="A53" s="368" t="s">
        <v>530</v>
      </c>
      <c r="B53" s="369"/>
      <c r="C53" s="369"/>
    </row>
    <row r="54" spans="1:10" s="370" customFormat="1" ht="31.5" customHeight="1">
      <c r="A54" s="379"/>
      <c r="B54" s="379"/>
      <c r="C54" s="379"/>
    </row>
    <row r="55" spans="1:10" s="370" customFormat="1" ht="31.5" customHeight="1"/>
    <row r="56" spans="1:10" s="370" customFormat="1" ht="31.5" customHeight="1">
      <c r="A56"/>
      <c r="B56"/>
      <c r="C56"/>
      <c r="D56"/>
    </row>
    <row r="57" spans="1:10" s="73" customFormat="1" ht="18" customHeight="1">
      <c r="A57"/>
      <c r="B57"/>
      <c r="C57"/>
      <c r="D57"/>
      <c r="E57"/>
      <c r="F57"/>
      <c r="G57"/>
      <c r="H57"/>
      <c r="I57"/>
      <c r="J57"/>
    </row>
    <row r="58" spans="1:10" s="73" customFormat="1" ht="18" customHeight="1">
      <c r="A58"/>
      <c r="B58"/>
      <c r="C58"/>
      <c r="D58"/>
      <c r="E58"/>
      <c r="F58"/>
      <c r="G58"/>
      <c r="H58"/>
      <c r="I58"/>
      <c r="J58"/>
    </row>
    <row r="59" spans="1:10" ht="25.5" customHeight="1">
      <c r="A59"/>
      <c r="B59"/>
      <c r="C59"/>
      <c r="D59"/>
      <c r="E59"/>
      <c r="F59"/>
      <c r="G59"/>
      <c r="H59"/>
      <c r="I59"/>
      <c r="J59"/>
    </row>
    <row r="60" spans="1:10" ht="25.5" customHeight="1">
      <c r="A60"/>
      <c r="B60"/>
      <c r="C60"/>
      <c r="D60"/>
      <c r="E60"/>
      <c r="F60"/>
      <c r="G60"/>
      <c r="H60"/>
      <c r="I60"/>
      <c r="J60"/>
    </row>
    <row r="61" spans="1:10" ht="25.5" customHeight="1">
      <c r="A61"/>
      <c r="B61"/>
      <c r="C61"/>
      <c r="D61"/>
      <c r="E61"/>
      <c r="F61"/>
      <c r="G61"/>
      <c r="H61"/>
      <c r="I61"/>
      <c r="J61"/>
    </row>
    <row r="62" spans="1:10" ht="25.5" customHeight="1">
      <c r="A62"/>
      <c r="B62"/>
      <c r="C62"/>
      <c r="D62"/>
      <c r="E62"/>
      <c r="F62"/>
      <c r="G62"/>
      <c r="H62"/>
      <c r="I62"/>
      <c r="J62"/>
    </row>
    <row r="63" spans="1:10" ht="25.5" customHeight="1">
      <c r="A63"/>
      <c r="B63"/>
      <c r="C63"/>
      <c r="D63"/>
      <c r="E63"/>
      <c r="F63"/>
      <c r="G63"/>
      <c r="H63"/>
      <c r="I63"/>
      <c r="J63"/>
    </row>
    <row r="64" spans="1:10" ht="25.5" customHeight="1">
      <c r="A64"/>
      <c r="B64"/>
      <c r="C64"/>
      <c r="D64"/>
      <c r="E64"/>
      <c r="F64"/>
      <c r="G64"/>
      <c r="H64"/>
      <c r="I64"/>
      <c r="J64"/>
    </row>
    <row r="65" spans="1:10" ht="25.5" customHeight="1">
      <c r="A65"/>
      <c r="B65"/>
      <c r="C65"/>
      <c r="D65"/>
      <c r="E65"/>
      <c r="F65"/>
      <c r="G65"/>
      <c r="H65"/>
      <c r="I65"/>
      <c r="J65"/>
    </row>
    <row r="66" spans="1:10" ht="23.45" customHeight="1">
      <c r="A66"/>
      <c r="B66"/>
      <c r="C66"/>
      <c r="D66"/>
      <c r="E66"/>
      <c r="F66"/>
      <c r="G66"/>
      <c r="H66"/>
      <c r="I66"/>
      <c r="J66"/>
    </row>
    <row r="67" spans="1:10" ht="23.45" customHeight="1">
      <c r="A67"/>
      <c r="B67"/>
      <c r="C67"/>
      <c r="D67"/>
      <c r="E67"/>
      <c r="F67"/>
      <c r="G67"/>
      <c r="H67"/>
      <c r="I67"/>
      <c r="J67"/>
    </row>
    <row r="68" spans="1:10" ht="23.45" customHeight="1">
      <c r="A68"/>
      <c r="B68"/>
      <c r="C68"/>
      <c r="D68"/>
      <c r="E68"/>
      <c r="F68"/>
      <c r="G68"/>
      <c r="H68"/>
      <c r="I68"/>
      <c r="J68"/>
    </row>
    <row r="69" spans="1:10" ht="23.45" customHeight="1">
      <c r="A69"/>
      <c r="B69"/>
      <c r="C69"/>
      <c r="D69"/>
      <c r="E69"/>
      <c r="F69"/>
      <c r="G69"/>
      <c r="H69"/>
      <c r="I69"/>
      <c r="J69"/>
    </row>
    <row r="70" spans="1:10" ht="23.45" customHeight="1">
      <c r="A70"/>
      <c r="B70"/>
      <c r="C70"/>
      <c r="D70"/>
      <c r="E70"/>
      <c r="F70"/>
      <c r="G70"/>
      <c r="H70"/>
      <c r="I70"/>
      <c r="J70"/>
    </row>
    <row r="71" spans="1:10" ht="23.45" customHeight="1">
      <c r="A71"/>
      <c r="B71"/>
      <c r="C71"/>
      <c r="D71"/>
      <c r="E71"/>
      <c r="F71"/>
      <c r="G71"/>
      <c r="H71"/>
      <c r="I71"/>
      <c r="J71"/>
    </row>
    <row r="72" spans="1:10" ht="23.45" customHeight="1">
      <c r="A72"/>
      <c r="B72"/>
      <c r="C72"/>
      <c r="D72"/>
      <c r="E72"/>
      <c r="F72"/>
      <c r="G72"/>
      <c r="H72"/>
      <c r="I72"/>
      <c r="J72"/>
    </row>
    <row r="73" spans="1:10" ht="23.45" customHeight="1">
      <c r="A73"/>
      <c r="B73"/>
      <c r="C73"/>
      <c r="D73"/>
      <c r="E73"/>
      <c r="F73"/>
      <c r="G73"/>
      <c r="H73"/>
      <c r="I73"/>
      <c r="J73"/>
    </row>
    <row r="74" spans="1:10" ht="23.45" customHeight="1">
      <c r="A74"/>
      <c r="B74"/>
      <c r="C74"/>
      <c r="D74"/>
      <c r="E74"/>
      <c r="F74"/>
      <c r="G74"/>
      <c r="H74"/>
      <c r="I74"/>
      <c r="J74"/>
    </row>
    <row r="75" spans="1:10" ht="23.45" customHeight="1">
      <c r="A75"/>
      <c r="B75"/>
      <c r="C75"/>
      <c r="D75"/>
      <c r="E75"/>
      <c r="F75"/>
      <c r="G75"/>
      <c r="H75"/>
      <c r="I75"/>
      <c r="J75"/>
    </row>
    <row r="76" spans="1:10" ht="23.45" customHeight="1">
      <c r="A76"/>
      <c r="B76"/>
      <c r="C76"/>
      <c r="D76"/>
      <c r="E76"/>
      <c r="F76"/>
      <c r="G76"/>
      <c r="H76"/>
      <c r="I76"/>
      <c r="J76"/>
    </row>
    <row r="77" spans="1:10" ht="23.45" customHeight="1">
      <c r="A77"/>
      <c r="B77"/>
      <c r="C77"/>
      <c r="D77"/>
      <c r="E77"/>
      <c r="F77"/>
      <c r="G77"/>
      <c r="H77"/>
      <c r="I77"/>
      <c r="J77"/>
    </row>
    <row r="78" spans="1:10" ht="23.45" customHeight="1">
      <c r="A78"/>
      <c r="B78"/>
      <c r="C78"/>
      <c r="D78"/>
      <c r="E78"/>
      <c r="F78"/>
      <c r="G78"/>
      <c r="H78"/>
      <c r="I78"/>
      <c r="J78"/>
    </row>
    <row r="79" spans="1:10" ht="23.45" customHeight="1">
      <c r="A79"/>
      <c r="B79"/>
      <c r="C79"/>
      <c r="D79"/>
      <c r="E79"/>
      <c r="F79"/>
      <c r="G79"/>
      <c r="H79"/>
      <c r="I79"/>
      <c r="J79"/>
    </row>
    <row r="80" spans="1:10" ht="23.45" customHeight="1">
      <c r="A80"/>
      <c r="B80"/>
      <c r="C80"/>
      <c r="D80"/>
      <c r="E80"/>
      <c r="F80"/>
      <c r="G80"/>
      <c r="H80"/>
      <c r="I80"/>
      <c r="J80"/>
    </row>
    <row r="81" spans="1:10" ht="23.45" customHeight="1">
      <c r="A81"/>
      <c r="B81"/>
      <c r="C81"/>
      <c r="D81"/>
      <c r="E81"/>
      <c r="F81"/>
      <c r="G81"/>
      <c r="H81"/>
      <c r="I81"/>
      <c r="J81"/>
    </row>
    <row r="82" spans="1:10" s="380" customFormat="1" ht="23.45" customHeight="1">
      <c r="A82"/>
      <c r="B82"/>
      <c r="C82"/>
      <c r="D82"/>
      <c r="E82"/>
      <c r="F82"/>
      <c r="G82"/>
      <c r="H82"/>
      <c r="I82"/>
      <c r="J82"/>
    </row>
    <row r="83" spans="1:10" s="380" customFormat="1" ht="23.45" customHeight="1">
      <c r="A83"/>
      <c r="B83"/>
      <c r="C83"/>
      <c r="D83"/>
      <c r="E83"/>
      <c r="F83"/>
      <c r="G83"/>
      <c r="H83"/>
      <c r="I83"/>
      <c r="J83"/>
    </row>
    <row r="84" spans="1:10" s="380" customFormat="1" ht="23.45" customHeight="1">
      <c r="A84"/>
      <c r="B84"/>
      <c r="C84"/>
      <c r="D84"/>
      <c r="E84"/>
      <c r="F84"/>
      <c r="G84"/>
      <c r="H84"/>
      <c r="I84"/>
      <c r="J84"/>
    </row>
    <row r="85" spans="1:10" ht="23.45" customHeight="1">
      <c r="A85"/>
      <c r="B85"/>
      <c r="C85"/>
      <c r="D85"/>
      <c r="E85"/>
      <c r="F85"/>
      <c r="G85"/>
      <c r="H85"/>
      <c r="I85"/>
      <c r="J85"/>
    </row>
    <row r="86" spans="1:10" s="380" customFormat="1" ht="23.45" customHeight="1">
      <c r="A86"/>
      <c r="B86"/>
      <c r="C86"/>
      <c r="D86"/>
      <c r="E86"/>
      <c r="F86"/>
      <c r="G86"/>
      <c r="H86"/>
      <c r="I86"/>
      <c r="J86"/>
    </row>
    <row r="87" spans="1:10" s="380" customFormat="1" ht="23.45" customHeight="1">
      <c r="A87"/>
      <c r="B87"/>
      <c r="C87"/>
      <c r="D87"/>
      <c r="E87"/>
      <c r="F87"/>
      <c r="G87"/>
      <c r="H87"/>
      <c r="I87"/>
      <c r="J87"/>
    </row>
    <row r="88" spans="1:10" s="380" customFormat="1" ht="23.45" customHeight="1">
      <c r="A88"/>
      <c r="B88"/>
      <c r="C88"/>
      <c r="D88"/>
      <c r="E88"/>
      <c r="F88"/>
      <c r="G88"/>
      <c r="H88"/>
      <c r="I88"/>
      <c r="J88"/>
    </row>
    <row r="89" spans="1:10" s="380" customFormat="1" ht="23.45" customHeight="1">
      <c r="A89"/>
      <c r="B89"/>
      <c r="C89"/>
      <c r="D89"/>
      <c r="E89"/>
      <c r="F89"/>
      <c r="G89"/>
      <c r="H89"/>
      <c r="I89"/>
      <c r="J89"/>
    </row>
    <row r="90" spans="1:10" s="380" customFormat="1" ht="23.45" customHeight="1">
      <c r="A90"/>
      <c r="B90"/>
      <c r="C90"/>
      <c r="D90"/>
      <c r="E90"/>
      <c r="F90"/>
      <c r="G90"/>
      <c r="H90"/>
      <c r="I90"/>
      <c r="J90"/>
    </row>
    <row r="91" spans="1:10" s="380" customFormat="1" ht="23.45" customHeight="1">
      <c r="A91"/>
      <c r="B91"/>
      <c r="C91"/>
      <c r="D91"/>
      <c r="E91"/>
      <c r="F91"/>
      <c r="G91"/>
      <c r="H91"/>
      <c r="I91"/>
      <c r="J91"/>
    </row>
    <row r="92" spans="1:10" s="370" customFormat="1" ht="32.25" customHeight="1">
      <c r="A92"/>
      <c r="B92"/>
      <c r="C92"/>
      <c r="D92"/>
      <c r="E92"/>
      <c r="F92"/>
      <c r="G92"/>
      <c r="H92"/>
      <c r="I92"/>
      <c r="J92"/>
    </row>
    <row r="93" spans="1:10" s="73" customFormat="1" ht="18" customHeight="1">
      <c r="A93"/>
      <c r="B93"/>
      <c r="C93"/>
      <c r="D93"/>
      <c r="E93"/>
      <c r="F93"/>
      <c r="G93"/>
      <c r="H93"/>
      <c r="I93"/>
      <c r="J93"/>
    </row>
    <row r="94" spans="1:10" s="73" customFormat="1" ht="18" customHeight="1">
      <c r="A94"/>
      <c r="B94"/>
      <c r="C94"/>
      <c r="D94"/>
      <c r="E94"/>
      <c r="F94"/>
      <c r="G94"/>
      <c r="H94"/>
      <c r="I94"/>
      <c r="J94"/>
    </row>
    <row r="95" spans="1:10" ht="25.5" customHeight="1">
      <c r="A95"/>
      <c r="B95"/>
      <c r="C95"/>
      <c r="D95"/>
      <c r="E95"/>
      <c r="F95"/>
      <c r="G95"/>
      <c r="H95"/>
      <c r="I95"/>
      <c r="J95"/>
    </row>
    <row r="96" spans="1:10" ht="25.5" customHeight="1">
      <c r="A96"/>
      <c r="B96"/>
      <c r="C96"/>
      <c r="D96"/>
      <c r="E96"/>
      <c r="F96"/>
      <c r="G96"/>
      <c r="H96"/>
      <c r="I96"/>
      <c r="J96"/>
    </row>
    <row r="97" spans="1:10" ht="25.5" customHeight="1">
      <c r="A97"/>
      <c r="B97"/>
      <c r="C97"/>
      <c r="D97"/>
      <c r="E97"/>
      <c r="F97"/>
      <c r="G97"/>
      <c r="H97"/>
      <c r="I97"/>
      <c r="J97"/>
    </row>
    <row r="98" spans="1:10" ht="25.5" customHeight="1">
      <c r="A98"/>
      <c r="B98"/>
      <c r="C98"/>
      <c r="D98"/>
      <c r="E98"/>
      <c r="F98"/>
      <c r="G98"/>
      <c r="H98"/>
      <c r="I98"/>
      <c r="J98"/>
    </row>
    <row r="99" spans="1:10" ht="25.5" customHeight="1">
      <c r="A99"/>
      <c r="B99"/>
      <c r="C99"/>
      <c r="D99"/>
      <c r="E99"/>
      <c r="F99"/>
      <c r="G99"/>
      <c r="H99"/>
      <c r="I99"/>
      <c r="J99"/>
    </row>
    <row r="100" spans="1:10" ht="25.5" customHeight="1">
      <c r="A100"/>
      <c r="B100"/>
      <c r="C100"/>
      <c r="D100"/>
      <c r="E100"/>
      <c r="F100"/>
      <c r="G100"/>
      <c r="H100"/>
      <c r="I100"/>
      <c r="J100"/>
    </row>
    <row r="101" spans="1:10" ht="23.45" customHeight="1">
      <c r="A101"/>
      <c r="B101"/>
      <c r="C101"/>
      <c r="D101"/>
      <c r="E101"/>
      <c r="F101"/>
      <c r="G101"/>
      <c r="H101"/>
      <c r="I101"/>
      <c r="J101"/>
    </row>
    <row r="102" spans="1:10" ht="23.45" customHeight="1">
      <c r="A102"/>
      <c r="B102"/>
      <c r="C102"/>
      <c r="D102"/>
      <c r="E102"/>
      <c r="F102"/>
      <c r="G102"/>
      <c r="H102"/>
      <c r="I102"/>
      <c r="J102"/>
    </row>
    <row r="103" spans="1:10" ht="23.45" customHeight="1">
      <c r="A103"/>
      <c r="B103"/>
      <c r="C103"/>
      <c r="D103"/>
      <c r="E103"/>
      <c r="F103"/>
      <c r="G103"/>
      <c r="H103"/>
      <c r="I103"/>
      <c r="J103"/>
    </row>
    <row r="104" spans="1:10" ht="23.45" customHeight="1">
      <c r="A104"/>
      <c r="B104"/>
      <c r="C104"/>
      <c r="D104"/>
      <c r="E104"/>
      <c r="F104"/>
      <c r="G104"/>
      <c r="H104"/>
      <c r="I104"/>
      <c r="J104"/>
    </row>
    <row r="105" spans="1:10" ht="23.45" customHeight="1">
      <c r="A105"/>
      <c r="B105"/>
      <c r="C105"/>
      <c r="D105"/>
      <c r="E105"/>
      <c r="F105"/>
      <c r="G105"/>
      <c r="H105"/>
      <c r="I105"/>
      <c r="J105"/>
    </row>
    <row r="106" spans="1:10" ht="23.45" customHeight="1">
      <c r="A106"/>
      <c r="B106"/>
      <c r="C106"/>
      <c r="D106"/>
      <c r="E106"/>
      <c r="F106"/>
      <c r="G106"/>
      <c r="H106"/>
      <c r="I106"/>
      <c r="J106"/>
    </row>
    <row r="107" spans="1:10" ht="23.45" customHeight="1">
      <c r="A107"/>
      <c r="B107"/>
      <c r="C107"/>
      <c r="D107"/>
      <c r="E107"/>
      <c r="F107"/>
      <c r="G107"/>
      <c r="H107"/>
      <c r="I107"/>
      <c r="J107"/>
    </row>
    <row r="108" spans="1:10" ht="23.45" customHeight="1">
      <c r="A108"/>
      <c r="B108"/>
      <c r="C108"/>
      <c r="D108"/>
      <c r="E108"/>
      <c r="F108"/>
      <c r="G108"/>
      <c r="H108"/>
      <c r="I108"/>
      <c r="J108"/>
    </row>
    <row r="109" spans="1:10" ht="23.45" customHeight="1">
      <c r="A109"/>
      <c r="B109"/>
      <c r="C109"/>
      <c r="D109"/>
      <c r="E109"/>
      <c r="F109"/>
      <c r="G109"/>
      <c r="H109"/>
      <c r="I109"/>
      <c r="J109"/>
    </row>
    <row r="110" spans="1:10" ht="23.45" customHeight="1">
      <c r="A110"/>
      <c r="B110"/>
      <c r="C110"/>
      <c r="D110"/>
      <c r="E110"/>
      <c r="F110"/>
      <c r="G110"/>
      <c r="H110"/>
      <c r="I110"/>
      <c r="J110"/>
    </row>
    <row r="111" spans="1:10" ht="23.45" customHeight="1">
      <c r="A111"/>
      <c r="B111"/>
      <c r="C111"/>
      <c r="D111"/>
      <c r="E111"/>
      <c r="F111"/>
      <c r="G111"/>
      <c r="H111"/>
      <c r="I111"/>
      <c r="J111"/>
    </row>
    <row r="112" spans="1:10" ht="23.45" customHeight="1">
      <c r="A112"/>
      <c r="B112"/>
      <c r="C112"/>
      <c r="D112"/>
      <c r="E112"/>
      <c r="F112"/>
      <c r="G112"/>
      <c r="H112"/>
      <c r="I112"/>
      <c r="J112"/>
    </row>
    <row r="113" spans="1:10" ht="23.45" customHeight="1">
      <c r="A113"/>
      <c r="B113"/>
      <c r="C113"/>
      <c r="D113"/>
      <c r="E113"/>
      <c r="F113"/>
      <c r="G113"/>
      <c r="H113"/>
      <c r="I113"/>
      <c r="J113"/>
    </row>
    <row r="114" spans="1:10" ht="23.45" customHeight="1">
      <c r="A114"/>
      <c r="B114"/>
      <c r="C114"/>
      <c r="D114"/>
      <c r="E114"/>
      <c r="F114"/>
      <c r="G114"/>
      <c r="H114"/>
      <c r="I114"/>
      <c r="J114"/>
    </row>
    <row r="115" spans="1:10" s="380" customFormat="1" ht="23.45" customHeight="1">
      <c r="A115"/>
      <c r="B115"/>
      <c r="C115"/>
      <c r="D115"/>
      <c r="E115"/>
      <c r="F115"/>
      <c r="G115"/>
      <c r="H115"/>
      <c r="I115"/>
      <c r="J115"/>
    </row>
    <row r="116" spans="1:10" s="380" customFormat="1" ht="23.45" customHeight="1">
      <c r="A116"/>
      <c r="B116"/>
      <c r="C116"/>
      <c r="D116"/>
      <c r="E116"/>
      <c r="F116"/>
      <c r="G116"/>
      <c r="H116"/>
      <c r="I116"/>
      <c r="J116"/>
    </row>
    <row r="117" spans="1:10" s="380" customFormat="1" ht="23.45" customHeight="1">
      <c r="A117"/>
      <c r="B117"/>
      <c r="C117"/>
      <c r="D117"/>
      <c r="E117"/>
      <c r="F117"/>
      <c r="G117"/>
      <c r="H117"/>
      <c r="I117"/>
      <c r="J117"/>
    </row>
    <row r="118" spans="1:10" s="380" customFormat="1" ht="23.45" customHeight="1">
      <c r="A118"/>
      <c r="B118"/>
      <c r="C118"/>
      <c r="D118"/>
      <c r="E118"/>
      <c r="F118"/>
      <c r="G118"/>
      <c r="H118"/>
      <c r="I118"/>
      <c r="J118"/>
    </row>
    <row r="119" spans="1:10" s="380" customFormat="1" ht="23.45" customHeight="1">
      <c r="A119"/>
      <c r="B119"/>
      <c r="C119"/>
      <c r="D119"/>
      <c r="E119"/>
      <c r="F119"/>
      <c r="G119"/>
      <c r="H119"/>
      <c r="I119"/>
      <c r="J119"/>
    </row>
    <row r="120" spans="1:10" s="380" customFormat="1" ht="23.45" customHeight="1">
      <c r="A120"/>
      <c r="B120"/>
      <c r="C120"/>
      <c r="D120"/>
      <c r="E120"/>
      <c r="F120"/>
      <c r="G120"/>
      <c r="H120"/>
      <c r="I120"/>
      <c r="J120"/>
    </row>
    <row r="121" spans="1:10" s="380" customFormat="1" ht="23.45" customHeight="1">
      <c r="A121"/>
      <c r="B121"/>
      <c r="C121"/>
      <c r="D121"/>
      <c r="E121"/>
      <c r="F121"/>
      <c r="G121"/>
      <c r="H121"/>
      <c r="I121"/>
      <c r="J121"/>
    </row>
    <row r="122" spans="1:10" s="380" customFormat="1" ht="23.45" customHeight="1">
      <c r="A122"/>
      <c r="B122"/>
      <c r="C122"/>
      <c r="D122"/>
      <c r="E122"/>
      <c r="F122"/>
      <c r="G122"/>
      <c r="H122"/>
      <c r="I122"/>
      <c r="J122"/>
    </row>
    <row r="123" spans="1:10" s="380" customFormat="1" ht="23.45" customHeight="1">
      <c r="A123"/>
      <c r="B123"/>
      <c r="C123"/>
      <c r="D123"/>
      <c r="E123"/>
      <c r="F123"/>
      <c r="G123"/>
      <c r="H123"/>
      <c r="I123"/>
      <c r="J123"/>
    </row>
    <row r="124" spans="1:10" ht="23.45" customHeight="1">
      <c r="A124"/>
      <c r="B124"/>
      <c r="C124"/>
      <c r="D124"/>
      <c r="E124"/>
      <c r="F124"/>
      <c r="G124"/>
      <c r="H124"/>
      <c r="I124"/>
      <c r="J124"/>
    </row>
    <row r="125" spans="1:10" s="380" customFormat="1" ht="23.45" customHeight="1">
      <c r="A125"/>
      <c r="B125"/>
      <c r="C125"/>
      <c r="D125"/>
      <c r="E125"/>
      <c r="F125"/>
      <c r="G125"/>
      <c r="H125"/>
      <c r="I125"/>
      <c r="J125"/>
    </row>
    <row r="126" spans="1:10" s="380" customFormat="1" ht="23.45" customHeight="1">
      <c r="A126"/>
      <c r="B126"/>
      <c r="C126"/>
      <c r="D126"/>
      <c r="E126"/>
      <c r="F126"/>
      <c r="G126"/>
      <c r="H126"/>
      <c r="I126"/>
      <c r="J126"/>
    </row>
    <row r="127" spans="1:10" s="380" customFormat="1" ht="23.45" customHeight="1">
      <c r="A127"/>
      <c r="B127"/>
      <c r="C127"/>
      <c r="D127"/>
      <c r="E127"/>
      <c r="F127"/>
      <c r="G127"/>
      <c r="H127"/>
      <c r="I127"/>
      <c r="J127"/>
    </row>
    <row r="128" spans="1:10" s="370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 s="364"/>
      <c r="B131" s="364"/>
      <c r="C131" s="364"/>
    </row>
    <row r="132" spans="1:10">
      <c r="A132" s="364"/>
      <c r="B132" s="364"/>
      <c r="C132" s="364"/>
    </row>
    <row r="133" spans="1:10">
      <c r="A133" s="364"/>
      <c r="B133" s="364"/>
      <c r="C133" s="364"/>
    </row>
    <row r="134" spans="1:10">
      <c r="A134" s="364"/>
      <c r="B134" s="364"/>
      <c r="C134" s="364"/>
    </row>
    <row r="135" spans="1:10">
      <c r="A135" s="364"/>
      <c r="B135" s="364"/>
      <c r="C135" s="364"/>
    </row>
    <row r="136" spans="1:10">
      <c r="A136" s="364"/>
      <c r="B136" s="364"/>
      <c r="C136" s="364"/>
    </row>
    <row r="137" spans="1:10">
      <c r="A137" s="364"/>
      <c r="B137" s="364"/>
      <c r="C137" s="364"/>
    </row>
    <row r="138" spans="1:10">
      <c r="A138" s="364"/>
      <c r="B138" s="364"/>
      <c r="C138" s="364"/>
    </row>
    <row r="139" spans="1:10">
      <c r="A139" s="364"/>
      <c r="B139" s="364"/>
      <c r="C139" s="364"/>
    </row>
    <row r="140" spans="1:10">
      <c r="A140" s="364"/>
      <c r="B140" s="364"/>
      <c r="C140" s="364"/>
    </row>
    <row r="141" spans="1:10">
      <c r="A141" s="364"/>
      <c r="B141" s="364"/>
      <c r="C141" s="364"/>
    </row>
    <row r="142" spans="1:10">
      <c r="A142" s="364"/>
      <c r="B142" s="364"/>
      <c r="C142" s="364"/>
    </row>
    <row r="143" spans="1:10">
      <c r="A143" s="364"/>
      <c r="B143" s="364"/>
      <c r="C143" s="364"/>
    </row>
    <row r="144" spans="1:10">
      <c r="A144" s="364"/>
      <c r="B144" s="364"/>
      <c r="C144" s="364"/>
    </row>
    <row r="145" spans="1:3">
      <c r="A145" s="364"/>
      <c r="B145" s="364"/>
      <c r="C145" s="364"/>
    </row>
    <row r="146" spans="1:3">
      <c r="A146" s="364"/>
      <c r="B146" s="364"/>
      <c r="C146" s="364"/>
    </row>
    <row r="147" spans="1:3">
      <c r="A147" s="364"/>
      <c r="B147" s="364"/>
      <c r="C147" s="364"/>
    </row>
    <row r="148" spans="1:3">
      <c r="A148" s="364"/>
      <c r="B148" s="364"/>
      <c r="C148" s="364"/>
    </row>
    <row r="149" spans="1:3">
      <c r="A149" s="364"/>
      <c r="B149" s="364"/>
      <c r="C149" s="364"/>
    </row>
    <row r="150" spans="1:3">
      <c r="A150" s="364"/>
      <c r="B150" s="364"/>
      <c r="C150" s="364"/>
    </row>
    <row r="151" spans="1:3">
      <c r="A151" s="364"/>
      <c r="B151" s="364"/>
      <c r="C151" s="364"/>
    </row>
    <row r="152" spans="1:3">
      <c r="A152" s="364"/>
      <c r="B152" s="364"/>
      <c r="C152" s="364"/>
    </row>
    <row r="153" spans="1:3">
      <c r="A153" s="364"/>
      <c r="B153" s="364"/>
      <c r="C153" s="364"/>
    </row>
    <row r="154" spans="1:3">
      <c r="A154" s="364"/>
      <c r="B154" s="364"/>
      <c r="C154" s="364"/>
    </row>
    <row r="155" spans="1:3">
      <c r="A155" s="364"/>
      <c r="B155" s="364"/>
      <c r="C155" s="364"/>
    </row>
    <row r="156" spans="1:3">
      <c r="A156" s="364"/>
      <c r="B156" s="364"/>
      <c r="C156" s="364"/>
    </row>
    <row r="157" spans="1:3">
      <c r="C157" s="364"/>
    </row>
    <row r="158" spans="1:3">
      <c r="C158" s="364"/>
    </row>
    <row r="159" spans="1:3">
      <c r="C159" s="364"/>
    </row>
    <row r="160" spans="1:3">
      <c r="C160" s="364"/>
    </row>
    <row r="161" spans="3:3">
      <c r="C161" s="364"/>
    </row>
    <row r="162" spans="3:3">
      <c r="C162" s="364"/>
    </row>
    <row r="163" spans="3:3">
      <c r="C163" s="364"/>
    </row>
    <row r="164" spans="3:3">
      <c r="C164" s="364"/>
    </row>
    <row r="165" spans="3:3">
      <c r="C165" s="364"/>
    </row>
    <row r="166" spans="3:3">
      <c r="C166" s="364"/>
    </row>
    <row r="167" spans="3:3">
      <c r="C167" s="364"/>
    </row>
    <row r="168" spans="3:3">
      <c r="C168" s="364"/>
    </row>
    <row r="169" spans="3:3">
      <c r="C169" s="364"/>
    </row>
    <row r="170" spans="3:3">
      <c r="C170" s="364"/>
    </row>
    <row r="171" spans="3:3">
      <c r="C171" s="364"/>
    </row>
    <row r="172" spans="3:3">
      <c r="C172" s="364"/>
    </row>
    <row r="173" spans="3:3">
      <c r="C173" s="364"/>
    </row>
    <row r="174" spans="3:3">
      <c r="C174" s="364"/>
    </row>
    <row r="175" spans="3:3">
      <c r="C175" s="364"/>
    </row>
    <row r="176" spans="3:3">
      <c r="C176" s="364"/>
    </row>
    <row r="177" spans="3:3">
      <c r="C177" s="364"/>
    </row>
    <row r="178" spans="3:3">
      <c r="C178" s="364"/>
    </row>
    <row r="179" spans="3:3">
      <c r="C179" s="364"/>
    </row>
    <row r="180" spans="3:3">
      <c r="C180" s="364"/>
    </row>
    <row r="181" spans="3:3">
      <c r="C181" s="364"/>
    </row>
    <row r="182" spans="3:3">
      <c r="C182" s="364"/>
    </row>
    <row r="183" spans="3:3">
      <c r="C183" s="364"/>
    </row>
    <row r="184" spans="3:3">
      <c r="C184" s="364"/>
    </row>
    <row r="185" spans="3:3">
      <c r="C185" s="364"/>
    </row>
    <row r="186" spans="3:3">
      <c r="C186" s="364"/>
    </row>
    <row r="187" spans="3:3">
      <c r="C187" s="364"/>
    </row>
    <row r="188" spans="3:3">
      <c r="C188" s="364"/>
    </row>
    <row r="189" spans="3:3">
      <c r="C189" s="364"/>
    </row>
    <row r="190" spans="3:3">
      <c r="C190" s="364"/>
    </row>
    <row r="191" spans="3:3">
      <c r="C191" s="364"/>
    </row>
    <row r="192" spans="3:3">
      <c r="C192" s="364"/>
    </row>
    <row r="193" spans="3:3">
      <c r="C193" s="364"/>
    </row>
    <row r="194" spans="3:3">
      <c r="C194" s="364"/>
    </row>
    <row r="195" spans="3:3">
      <c r="C195" s="364"/>
    </row>
    <row r="196" spans="3:3">
      <c r="C196" s="364"/>
    </row>
    <row r="197" spans="3:3">
      <c r="C197" s="364"/>
    </row>
    <row r="198" spans="3:3">
      <c r="C198" s="364"/>
    </row>
    <row r="199" spans="3:3">
      <c r="C199" s="364"/>
    </row>
    <row r="200" spans="3:3">
      <c r="C200" s="364"/>
    </row>
    <row r="201" spans="3:3">
      <c r="C201" s="364"/>
    </row>
    <row r="202" spans="3:3">
      <c r="C202" s="364"/>
    </row>
    <row r="203" spans="3:3">
      <c r="C203" s="364"/>
    </row>
    <row r="204" spans="3:3">
      <c r="C204" s="364"/>
    </row>
    <row r="205" spans="3:3">
      <c r="C205" s="364"/>
    </row>
    <row r="206" spans="3:3">
      <c r="C206" s="364"/>
    </row>
    <row r="207" spans="3:3">
      <c r="C207" s="364"/>
    </row>
    <row r="208" spans="3:3">
      <c r="C208" s="364"/>
    </row>
    <row r="209" spans="3:3">
      <c r="C209" s="364"/>
    </row>
    <row r="210" spans="3:3">
      <c r="C210" s="364"/>
    </row>
    <row r="211" spans="3:3">
      <c r="C211" s="364"/>
    </row>
    <row r="212" spans="3:3">
      <c r="C212" s="364"/>
    </row>
    <row r="213" spans="3:3">
      <c r="C213" s="364"/>
    </row>
    <row r="214" spans="3:3">
      <c r="C214" s="364"/>
    </row>
    <row r="215" spans="3:3">
      <c r="C215" s="364"/>
    </row>
    <row r="216" spans="3:3">
      <c r="C216" s="364"/>
    </row>
    <row r="217" spans="3:3">
      <c r="C217" s="364"/>
    </row>
    <row r="218" spans="3:3">
      <c r="C218" s="364"/>
    </row>
    <row r="219" spans="3:3">
      <c r="C219" s="364"/>
    </row>
    <row r="220" spans="3:3">
      <c r="C220" s="364"/>
    </row>
    <row r="221" spans="3:3">
      <c r="C221" s="364"/>
    </row>
    <row r="222" spans="3:3">
      <c r="C222" s="364"/>
    </row>
    <row r="223" spans="3:3">
      <c r="C223" s="364"/>
    </row>
    <row r="224" spans="3:3">
      <c r="C224" s="364"/>
    </row>
    <row r="225" spans="3:3">
      <c r="C225" s="364"/>
    </row>
    <row r="226" spans="3:3">
      <c r="C226" s="364"/>
    </row>
    <row r="227" spans="3:3">
      <c r="C227" s="364"/>
    </row>
    <row r="228" spans="3:3">
      <c r="C228" s="364"/>
    </row>
    <row r="229" spans="3:3">
      <c r="C229" s="364"/>
    </row>
    <row r="230" spans="3:3">
      <c r="C230" s="364"/>
    </row>
    <row r="231" spans="3:3">
      <c r="C231" s="364"/>
    </row>
    <row r="232" spans="3:3">
      <c r="C232" s="364"/>
    </row>
  </sheetData>
  <mergeCells count="6">
    <mergeCell ref="A1:C2"/>
    <mergeCell ref="A8:C8"/>
    <mergeCell ref="A27:C27"/>
    <mergeCell ref="A28:C28"/>
    <mergeCell ref="A29:C29"/>
    <mergeCell ref="A53:C53"/>
  </mergeCells>
  <phoneticPr fontId="3"/>
  <printOptions verticalCentered="1"/>
  <pageMargins left="0.98425196850393704" right="0.39370078740157483" top="0.59055118110236227" bottom="0.31496062992125984" header="0.51181102362204722" footer="0.11811023622047245"/>
  <pageSetup paperSize="9" orientation="portrait" r:id="rId1"/>
  <headerFooter alignWithMargins="0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表紙・次第</vt:lpstr>
      <vt:lpstr>事業報告</vt:lpstr>
      <vt:lpstr>決算</vt:lpstr>
      <vt:lpstr>事業計画</vt:lpstr>
      <vt:lpstr>行事予定表</vt:lpstr>
      <vt:lpstr>予算</vt:lpstr>
      <vt:lpstr>役員改選</vt:lpstr>
      <vt:lpstr>決算!Print_Area</vt:lpstr>
      <vt:lpstr>行事予定表!Print_Area</vt:lpstr>
      <vt:lpstr>事業計画!Print_Area</vt:lpstr>
      <vt:lpstr>事業報告!Print_Area</vt:lpstr>
      <vt:lpstr>表紙・次第!Print_Area</vt:lpstr>
      <vt:lpstr>役員改選!Print_Area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NPOはるなか</dc:creator>
  <cp:lastModifiedBy>NPOはるなか</cp:lastModifiedBy>
  <dcterms:created xsi:type="dcterms:W3CDTF">2023-03-16T04:56:46Z</dcterms:created>
  <dcterms:modified xsi:type="dcterms:W3CDTF">2023-03-16T04:57:47Z</dcterms:modified>
</cp:coreProperties>
</file>