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POはるなか\OneDrive\デスクトップ\"/>
    </mc:Choice>
  </mc:AlternateContent>
  <xr:revisionPtr revIDLastSave="0" documentId="8_{3A26B412-30EB-412A-B442-9317ED02DA52}" xr6:coauthVersionLast="44" xr6:coauthVersionMax="44" xr10:uidLastSave="{00000000-0000-0000-0000-000000000000}"/>
  <bookViews>
    <workbookView xWindow="-120" yWindow="-120" windowWidth="29040" windowHeight="15840" xr2:uid="{9DDE2C5C-8981-498D-A5F8-FD61F18CEBE3}"/>
  </bookViews>
  <sheets>
    <sheet name="表紙・次第" sheetId="1" r:id="rId1"/>
    <sheet name="事業報告" sheetId="2" r:id="rId2"/>
    <sheet name="決算" sheetId="3" r:id="rId3"/>
    <sheet name="事業計画" sheetId="4" r:id="rId4"/>
    <sheet name="行事予定表" sheetId="5" r:id="rId5"/>
    <sheet name="予算" sheetId="6" r:id="rId6"/>
    <sheet name="役員改選" sheetId="7" r:id="rId7"/>
  </sheets>
  <externalReferences>
    <externalReference r:id="rId8"/>
  </externalReferences>
  <definedNames>
    <definedName name="_xlnm.Print_Area" localSheetId="2">決算!$A$1:$E$272</definedName>
    <definedName name="_xlnm.Print_Area" localSheetId="4">行事予定表!$A$1:$Q$30</definedName>
    <definedName name="_xlnm.Print_Area" localSheetId="3">事業計画!$A:$E</definedName>
    <definedName name="_xlnm.Print_Area" localSheetId="1">事業報告!$A$1:$H$141</definedName>
    <definedName name="_xlnm.Print_Area" localSheetId="0">表紙・次第!$A:$I</definedName>
    <definedName name="_xlnm.Print_Area" localSheetId="6">役員改選!$A:$C</definedName>
    <definedName name="_xlnm.Print_Area" localSheetId="5">予算!$A:$E</definedName>
    <definedName name="はるなか" localSheetId="5">#REF!</definedName>
    <definedName name="はるなか">#REF!</definedName>
    <definedName name="宛名２０会" localSheetId="2">#REF!</definedName>
    <definedName name="宛名２０会" localSheetId="6">#REF!</definedName>
    <definedName name="宛名２０会" localSheetId="5">#REF!</definedName>
    <definedName name="宛名２０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8" i="6" l="1"/>
  <c r="D137" i="6"/>
  <c r="C135" i="6"/>
  <c r="C139" i="6" s="1"/>
  <c r="D139" i="6" s="1"/>
  <c r="B135" i="6"/>
  <c r="B139" i="6" s="1"/>
  <c r="D134" i="6"/>
  <c r="D133" i="6"/>
  <c r="D132" i="6"/>
  <c r="C126" i="6"/>
  <c r="D125" i="6"/>
  <c r="D124" i="6"/>
  <c r="C122" i="6"/>
  <c r="B122" i="6"/>
  <c r="D122" i="6" s="1"/>
  <c r="D121" i="6"/>
  <c r="D120" i="6"/>
  <c r="D119" i="6"/>
  <c r="D112" i="6"/>
  <c r="D111" i="6"/>
  <c r="D108" i="6"/>
  <c r="D107" i="6"/>
  <c r="C106" i="6"/>
  <c r="C109" i="6" s="1"/>
  <c r="D99" i="6"/>
  <c r="B99" i="6"/>
  <c r="C90" i="6"/>
  <c r="C89" i="6"/>
  <c r="C76" i="6"/>
  <c r="B76" i="6"/>
  <c r="D76" i="6" s="1"/>
  <c r="D75" i="6"/>
  <c r="D74" i="6"/>
  <c r="D73" i="6"/>
  <c r="D72" i="6"/>
  <c r="D71" i="6"/>
  <c r="D70" i="6"/>
  <c r="D69" i="6"/>
  <c r="D68" i="6"/>
  <c r="D65" i="6"/>
  <c r="D64" i="6"/>
  <c r="D63" i="6"/>
  <c r="D62" i="6"/>
  <c r="D61" i="6"/>
  <c r="D60" i="6"/>
  <c r="C60" i="6"/>
  <c r="B60" i="6"/>
  <c r="D59" i="6"/>
  <c r="D58" i="6"/>
  <c r="D57" i="6"/>
  <c r="D56" i="6"/>
  <c r="D54" i="6"/>
  <c r="D53" i="6"/>
  <c r="D52" i="6"/>
  <c r="D51" i="6"/>
  <c r="D50" i="6"/>
  <c r="D49" i="6"/>
  <c r="C49" i="6"/>
  <c r="B49" i="6"/>
  <c r="D44" i="6"/>
  <c r="D43" i="6"/>
  <c r="D42" i="6"/>
  <c r="D41" i="6"/>
  <c r="D40" i="6"/>
  <c r="D39" i="6"/>
  <c r="C39" i="6"/>
  <c r="C66" i="6" s="1"/>
  <c r="B39" i="6"/>
  <c r="B66" i="6" s="1"/>
  <c r="B77" i="6" s="1"/>
  <c r="D35" i="6"/>
  <c r="D34" i="6"/>
  <c r="D33" i="6"/>
  <c r="D32" i="6"/>
  <c r="C31" i="6"/>
  <c r="D31" i="6" s="1"/>
  <c r="B31" i="6"/>
  <c r="D30" i="6"/>
  <c r="D29" i="6"/>
  <c r="D28" i="6"/>
  <c r="D27" i="6"/>
  <c r="D26" i="6"/>
  <c r="C25" i="6"/>
  <c r="D25" i="6" s="1"/>
  <c r="B25" i="6"/>
  <c r="D24" i="6"/>
  <c r="D23" i="6"/>
  <c r="D22" i="6"/>
  <c r="D21" i="6"/>
  <c r="C21" i="6"/>
  <c r="C18" i="6" s="1"/>
  <c r="D18" i="6" s="1"/>
  <c r="B21" i="6"/>
  <c r="D20" i="6"/>
  <c r="D19" i="6"/>
  <c r="B18" i="6"/>
  <c r="D17" i="6"/>
  <c r="D16" i="6"/>
  <c r="D15" i="6"/>
  <c r="D14" i="6"/>
  <c r="D13" i="6"/>
  <c r="C13" i="6"/>
  <c r="B13" i="6"/>
  <c r="C12" i="6"/>
  <c r="D12" i="6" s="1"/>
  <c r="B12" i="6"/>
  <c r="B11" i="6"/>
  <c r="B36" i="6" s="1"/>
  <c r="B78" i="6" s="1"/>
  <c r="D10" i="6"/>
  <c r="D9" i="6"/>
  <c r="D8" i="6"/>
  <c r="D7" i="6"/>
  <c r="C7" i="6"/>
  <c r="B7" i="6"/>
  <c r="D213" i="3"/>
  <c r="B212" i="3"/>
  <c r="B214" i="3" s="1"/>
  <c r="C210" i="3"/>
  <c r="B210" i="3"/>
  <c r="D209" i="3"/>
  <c r="D208" i="3"/>
  <c r="D207" i="3"/>
  <c r="D206" i="3"/>
  <c r="C202" i="3"/>
  <c r="D202" i="3" s="1"/>
  <c r="B202" i="3"/>
  <c r="D198" i="3"/>
  <c r="D197" i="3"/>
  <c r="D196" i="3"/>
  <c r="D195" i="3"/>
  <c r="D194" i="3"/>
  <c r="D193" i="3"/>
  <c r="D192" i="3"/>
  <c r="D191" i="3"/>
  <c r="D190" i="3"/>
  <c r="C189" i="3"/>
  <c r="B189" i="3"/>
  <c r="D189" i="3" s="1"/>
  <c r="D188" i="3"/>
  <c r="C188" i="3"/>
  <c r="B188" i="3"/>
  <c r="C171" i="3"/>
  <c r="B168" i="3"/>
  <c r="B171" i="3" s="1"/>
  <c r="B201" i="3" s="1"/>
  <c r="B200" i="3" s="1"/>
  <c r="D167" i="3"/>
  <c r="B160" i="3"/>
  <c r="D153" i="3"/>
  <c r="D152" i="3"/>
  <c r="B150" i="3"/>
  <c r="B157" i="3" s="1"/>
  <c r="D157" i="3" s="1"/>
  <c r="D147" i="3"/>
  <c r="D146" i="3"/>
  <c r="D145" i="3"/>
  <c r="D144" i="3"/>
  <c r="D143" i="3"/>
  <c r="G142" i="3"/>
  <c r="D142" i="3"/>
  <c r="D141" i="3"/>
  <c r="C140" i="3"/>
  <c r="G140" i="3" s="1"/>
  <c r="B140" i="3"/>
  <c r="B148" i="3" s="1"/>
  <c r="D114" i="3"/>
  <c r="D113" i="3"/>
  <c r="C111" i="3"/>
  <c r="C115" i="3" s="1"/>
  <c r="B111" i="3"/>
  <c r="B115" i="3" s="1"/>
  <c r="D110" i="3"/>
  <c r="D109" i="3"/>
  <c r="D108" i="3"/>
  <c r="D101" i="3"/>
  <c r="D100" i="3"/>
  <c r="B98" i="3"/>
  <c r="B102" i="3" s="1"/>
  <c r="D97" i="3"/>
  <c r="D96" i="3"/>
  <c r="C95" i="3"/>
  <c r="C98" i="3" s="1"/>
  <c r="C70" i="3"/>
  <c r="B70" i="3"/>
  <c r="D70" i="3" s="1"/>
  <c r="D69" i="3"/>
  <c r="D68" i="3"/>
  <c r="D67" i="3"/>
  <c r="D66" i="3"/>
  <c r="D65" i="3"/>
  <c r="D64" i="3"/>
  <c r="D63" i="3"/>
  <c r="D62" i="3"/>
  <c r="D59" i="3"/>
  <c r="D58" i="3"/>
  <c r="D57" i="3"/>
  <c r="D56" i="3"/>
  <c r="D55" i="3"/>
  <c r="D54" i="3"/>
  <c r="C54" i="3"/>
  <c r="B54" i="3"/>
  <c r="D53" i="3"/>
  <c r="D52" i="3"/>
  <c r="D51" i="3"/>
  <c r="D50" i="3"/>
  <c r="D48" i="3"/>
  <c r="D47" i="3"/>
  <c r="C47" i="3"/>
  <c r="D43" i="3"/>
  <c r="D42" i="3"/>
  <c r="D41" i="3"/>
  <c r="D40" i="3"/>
  <c r="D39" i="3"/>
  <c r="D38" i="3"/>
  <c r="D37" i="3"/>
  <c r="C37" i="3"/>
  <c r="C60" i="3" s="1"/>
  <c r="B37" i="3"/>
  <c r="B60" i="3" s="1"/>
  <c r="B71" i="3" s="1"/>
  <c r="D33" i="3"/>
  <c r="D32" i="3"/>
  <c r="D31" i="3"/>
  <c r="D30" i="3"/>
  <c r="C29" i="3"/>
  <c r="D29" i="3" s="1"/>
  <c r="B29" i="3"/>
  <c r="D28" i="3"/>
  <c r="C24" i="3"/>
  <c r="D24" i="3" s="1"/>
  <c r="B24" i="3"/>
  <c r="B23" i="3" s="1"/>
  <c r="D22" i="3"/>
  <c r="D21" i="3"/>
  <c r="D20" i="3"/>
  <c r="C19" i="3"/>
  <c r="D19" i="3" s="1"/>
  <c r="D18" i="3"/>
  <c r="D17" i="3"/>
  <c r="D16" i="3"/>
  <c r="D15" i="3"/>
  <c r="D14" i="3"/>
  <c r="C13" i="3"/>
  <c r="D13" i="3" s="1"/>
  <c r="B13" i="3"/>
  <c r="B12" i="3" s="1"/>
  <c r="B11" i="3" s="1"/>
  <c r="D10" i="3"/>
  <c r="D9" i="3"/>
  <c r="D8" i="3"/>
  <c r="C7" i="3"/>
  <c r="D7" i="3" s="1"/>
  <c r="B7" i="3"/>
  <c r="B34" i="3" s="1"/>
  <c r="G100" i="2"/>
  <c r="G93" i="2"/>
  <c r="G101" i="2" s="1"/>
  <c r="F12" i="2"/>
  <c r="E12" i="2"/>
  <c r="F11" i="2"/>
  <c r="F10" i="2"/>
  <c r="F9" i="2"/>
  <c r="F8" i="2"/>
  <c r="C71" i="3" l="1"/>
  <c r="D60" i="3"/>
  <c r="D171" i="3"/>
  <c r="C201" i="3" s="1"/>
  <c r="C102" i="3"/>
  <c r="D102" i="3" s="1"/>
  <c r="D98" i="3"/>
  <c r="B72" i="3"/>
  <c r="B85" i="3" s="1"/>
  <c r="D85" i="3" s="1"/>
  <c r="B86" i="3"/>
  <c r="D66" i="6"/>
  <c r="C77" i="6"/>
  <c r="B87" i="3"/>
  <c r="D115" i="3"/>
  <c r="B161" i="3"/>
  <c r="B204" i="3"/>
  <c r="B215" i="3"/>
  <c r="D109" i="6"/>
  <c r="C113" i="6"/>
  <c r="D113" i="6" s="1"/>
  <c r="C11" i="6"/>
  <c r="D106" i="6"/>
  <c r="C148" i="3"/>
  <c r="C12" i="3"/>
  <c r="C23" i="3"/>
  <c r="D23" i="3" s="1"/>
  <c r="D95" i="3"/>
  <c r="D111" i="3"/>
  <c r="D140" i="3"/>
  <c r="D168" i="3"/>
  <c r="B126" i="6"/>
  <c r="D126" i="6" s="1"/>
  <c r="D135" i="6"/>
  <c r="D210" i="3"/>
  <c r="D201" i="3" l="1"/>
  <c r="C200" i="3"/>
  <c r="D12" i="3"/>
  <c r="C11" i="3"/>
  <c r="D71" i="3"/>
  <c r="C87" i="3"/>
  <c r="D87" i="3" s="1"/>
  <c r="G148" i="3"/>
  <c r="D148" i="3"/>
  <c r="C159" i="3"/>
  <c r="B88" i="3"/>
  <c r="C36" i="6"/>
  <c r="D11" i="6"/>
  <c r="D77" i="6"/>
  <c r="C78" i="6" l="1"/>
  <c r="C97" i="6"/>
  <c r="D97" i="6" s="1"/>
  <c r="D36" i="6"/>
  <c r="G159" i="3"/>
  <c r="D159" i="3"/>
  <c r="D160" i="3" s="1"/>
  <c r="C212" i="3"/>
  <c r="C160" i="3"/>
  <c r="D11" i="3"/>
  <c r="C34" i="3"/>
  <c r="D200" i="3"/>
  <c r="C204" i="3"/>
  <c r="D204" i="3" s="1"/>
  <c r="D34" i="3" l="1"/>
  <c r="C86" i="3"/>
  <c r="C72" i="3"/>
  <c r="D72" i="3" s="1"/>
  <c r="D78" i="6"/>
  <c r="C91" i="6"/>
  <c r="G160" i="3"/>
  <c r="C161" i="3"/>
  <c r="D212" i="3"/>
  <c r="C214" i="3"/>
  <c r="G161" i="3" l="1"/>
  <c r="D161" i="3"/>
  <c r="C88" i="3"/>
  <c r="D88" i="3" s="1"/>
  <c r="D86" i="3"/>
  <c r="D214" i="3"/>
  <c r="C215" i="3"/>
  <c r="D215" i="3" s="1"/>
  <c r="D91" i="6"/>
  <c r="C98" i="6"/>
  <c r="D98" i="6" s="1"/>
</calcChain>
</file>

<file path=xl/sharedStrings.xml><?xml version="1.0" encoding="utf-8"?>
<sst xmlns="http://schemas.openxmlformats.org/spreadsheetml/2006/main" count="910" uniqueCount="653">
  <si>
    <t>2022年度　(令和４年度)</t>
    <rPh sb="4" eb="6">
      <t>ネンド</t>
    </rPh>
    <rPh sb="8" eb="10">
      <t>レイワ</t>
    </rPh>
    <rPh sb="11" eb="13">
      <t>ネンド</t>
    </rPh>
    <phoneticPr fontId="3"/>
  </si>
  <si>
    <t>第　18　回　通　常　総　会</t>
    <rPh sb="0" eb="1">
      <t>ダイ</t>
    </rPh>
    <rPh sb="5" eb="6">
      <t>カイ</t>
    </rPh>
    <rPh sb="7" eb="8">
      <t>ツウ</t>
    </rPh>
    <rPh sb="9" eb="10">
      <t>ツネ</t>
    </rPh>
    <rPh sb="11" eb="12">
      <t>フサ</t>
    </rPh>
    <rPh sb="13" eb="14">
      <t>カイ</t>
    </rPh>
    <phoneticPr fontId="3"/>
  </si>
  <si>
    <t>総　会　資　料</t>
    <rPh sb="0" eb="1">
      <t>フサ</t>
    </rPh>
    <rPh sb="2" eb="3">
      <t>カイ</t>
    </rPh>
    <rPh sb="4" eb="5">
      <t>シ</t>
    </rPh>
    <rPh sb="6" eb="7">
      <t>リョウ</t>
    </rPh>
    <phoneticPr fontId="3"/>
  </si>
  <si>
    <t>令和４年５月15日(日)</t>
    <rPh sb="0" eb="2">
      <t>レイワ</t>
    </rPh>
    <rPh sb="3" eb="4">
      <t>ネン</t>
    </rPh>
    <rPh sb="5" eb="6">
      <t>ガツ</t>
    </rPh>
    <rPh sb="8" eb="9">
      <t>ニチ</t>
    </rPh>
    <rPh sb="10" eb="11">
      <t>ニチ</t>
    </rPh>
    <phoneticPr fontId="3"/>
  </si>
  <si>
    <t>於：ルネッサンス中の島</t>
    <rPh sb="0" eb="2">
      <t>オイテ</t>
    </rPh>
    <rPh sb="8" eb="9">
      <t>ナカ</t>
    </rPh>
    <rPh sb="10" eb="11">
      <t>シマ</t>
    </rPh>
    <phoneticPr fontId="3"/>
  </si>
  <si>
    <t>(認定)特定非営利活動法人　はるなか</t>
    <rPh sb="0" eb="13">
      <t>トク</t>
    </rPh>
    <phoneticPr fontId="3"/>
  </si>
  <si>
    <t>第　18　回　通　常　総　会　次　第</t>
    <rPh sb="0" eb="1">
      <t>ダイ</t>
    </rPh>
    <rPh sb="5" eb="6">
      <t>カイ</t>
    </rPh>
    <rPh sb="7" eb="8">
      <t>ツウ</t>
    </rPh>
    <rPh sb="9" eb="10">
      <t>ツネ</t>
    </rPh>
    <rPh sb="11" eb="12">
      <t>フサ</t>
    </rPh>
    <rPh sb="13" eb="14">
      <t>カイ</t>
    </rPh>
    <rPh sb="15" eb="16">
      <t>ツギ</t>
    </rPh>
    <rPh sb="17" eb="18">
      <t>ダイ</t>
    </rPh>
    <phoneticPr fontId="3"/>
  </si>
  <si>
    <t>　1．議　題</t>
    <rPh sb="3" eb="4">
      <t>ギ</t>
    </rPh>
    <rPh sb="5" eb="6">
      <t>ダイ</t>
    </rPh>
    <phoneticPr fontId="3"/>
  </si>
  <si>
    <t>　（１）第１号議案　令和３年度事業報告及び</t>
    <rPh sb="4" eb="5">
      <t>ダイ</t>
    </rPh>
    <rPh sb="6" eb="7">
      <t>ゴウ</t>
    </rPh>
    <rPh sb="7" eb="9">
      <t>ギアン</t>
    </rPh>
    <rPh sb="10" eb="12">
      <t>レイワ</t>
    </rPh>
    <rPh sb="13" eb="15">
      <t>ネンド</t>
    </rPh>
    <rPh sb="15" eb="17">
      <t>ジギョウ</t>
    </rPh>
    <rPh sb="17" eb="19">
      <t>ホウコク</t>
    </rPh>
    <rPh sb="19" eb="20">
      <t>オヨ</t>
    </rPh>
    <phoneticPr fontId="3"/>
  </si>
  <si>
    <t>　　　　　　　　　　　　収支決算並びに監査報告</t>
    <phoneticPr fontId="3"/>
  </si>
  <si>
    <t>　（２）第２号議案　令和４年度事業計画及び収支予算</t>
    <rPh sb="4" eb="5">
      <t>ダイ</t>
    </rPh>
    <rPh sb="6" eb="7">
      <t>ゴウ</t>
    </rPh>
    <rPh sb="7" eb="9">
      <t>ギアン</t>
    </rPh>
    <rPh sb="10" eb="12">
      <t>レイワ</t>
    </rPh>
    <rPh sb="13" eb="15">
      <t>ネンド</t>
    </rPh>
    <rPh sb="15" eb="17">
      <t>ジギョウ</t>
    </rPh>
    <rPh sb="17" eb="19">
      <t>ケイカク</t>
    </rPh>
    <rPh sb="19" eb="20">
      <t>オヨ</t>
    </rPh>
    <rPh sb="21" eb="23">
      <t>シュウシ</t>
    </rPh>
    <rPh sb="23" eb="25">
      <t>ヨサン</t>
    </rPh>
    <phoneticPr fontId="3"/>
  </si>
  <si>
    <t>　（３）第３号議案　役員改選</t>
    <rPh sb="10" eb="12">
      <t>ヤクイン</t>
    </rPh>
    <rPh sb="12" eb="14">
      <t>カイセン</t>
    </rPh>
    <phoneticPr fontId="3"/>
  </si>
  <si>
    <t>　（４）そ　の　他</t>
    <rPh sb="8" eb="9">
      <t>ホカ</t>
    </rPh>
    <phoneticPr fontId="3"/>
  </si>
  <si>
    <t>第１号議案　令和３年度事業報告及び収支決算並びに監査報告</t>
    <rPh sb="6" eb="8">
      <t>レイワ</t>
    </rPh>
    <rPh sb="9" eb="11">
      <t>ネンド</t>
    </rPh>
    <phoneticPr fontId="3"/>
  </si>
  <si>
    <t>１．会員の状況</t>
    <rPh sb="2" eb="4">
      <t>カイイン</t>
    </rPh>
    <rPh sb="5" eb="7">
      <t>ジョウキョウ</t>
    </rPh>
    <phoneticPr fontId="3"/>
  </si>
  <si>
    <t>　2022年５月１日現在の会員数　</t>
    <rPh sb="5" eb="6">
      <t>ネン</t>
    </rPh>
    <rPh sb="7" eb="8">
      <t>ガツ</t>
    </rPh>
    <rPh sb="9" eb="10">
      <t>ニチ</t>
    </rPh>
    <rPh sb="10" eb="12">
      <t>ゲンザイ</t>
    </rPh>
    <phoneticPr fontId="3"/>
  </si>
  <si>
    <t>（　）内は前年５月１日</t>
    <rPh sb="3" eb="4">
      <t>ナイ</t>
    </rPh>
    <rPh sb="5" eb="7">
      <t>ゼンネン</t>
    </rPh>
    <rPh sb="8" eb="9">
      <t>ガツ</t>
    </rPh>
    <rPh sb="10" eb="11">
      <t>ニチ</t>
    </rPh>
    <phoneticPr fontId="3"/>
  </si>
  <si>
    <t>種　　別</t>
    <rPh sb="0" eb="1">
      <t>タネ</t>
    </rPh>
    <rPh sb="3" eb="4">
      <t>ベツ</t>
    </rPh>
    <phoneticPr fontId="3"/>
  </si>
  <si>
    <t>会　員　数</t>
    <rPh sb="0" eb="1">
      <t>カイ</t>
    </rPh>
    <rPh sb="2" eb="3">
      <t>イン</t>
    </rPh>
    <rPh sb="4" eb="5">
      <t>カズ</t>
    </rPh>
    <phoneticPr fontId="3"/>
  </si>
  <si>
    <t>増減</t>
    <rPh sb="0" eb="1">
      <t>ゾウ</t>
    </rPh>
    <rPh sb="1" eb="2">
      <t>ゲン</t>
    </rPh>
    <phoneticPr fontId="3"/>
  </si>
  <si>
    <t>備考</t>
    <rPh sb="0" eb="2">
      <t>ビコウ</t>
    </rPh>
    <phoneticPr fontId="3"/>
  </si>
  <si>
    <t>３年度</t>
    <rPh sb="1" eb="3">
      <t>ネンド</t>
    </rPh>
    <phoneticPr fontId="3"/>
  </si>
  <si>
    <t>４年度</t>
    <rPh sb="1" eb="3">
      <t>ネンド</t>
    </rPh>
    <phoneticPr fontId="3"/>
  </si>
  <si>
    <t>入会</t>
    <rPh sb="0" eb="2">
      <t>ニュウカイ</t>
    </rPh>
    <phoneticPr fontId="3"/>
  </si>
  <si>
    <t>退会</t>
    <rPh sb="0" eb="2">
      <t>タイカイ</t>
    </rPh>
    <phoneticPr fontId="3"/>
  </si>
  <si>
    <t>個人</t>
    <rPh sb="0" eb="2">
      <t>コジン</t>
    </rPh>
    <phoneticPr fontId="3"/>
  </si>
  <si>
    <t>正会員</t>
  </si>
  <si>
    <t>辻田</t>
    <rPh sb="0" eb="2">
      <t>ツジタ</t>
    </rPh>
    <phoneticPr fontId="3"/>
  </si>
  <si>
    <t>死亡等</t>
    <rPh sb="0" eb="2">
      <t>シボウ</t>
    </rPh>
    <rPh sb="2" eb="3">
      <t>トウ</t>
    </rPh>
    <phoneticPr fontId="3"/>
  </si>
  <si>
    <t>賛助会員</t>
    <phoneticPr fontId="3"/>
  </si>
  <si>
    <t>団体</t>
    <rPh sb="0" eb="2">
      <t>ダンタイ</t>
    </rPh>
    <phoneticPr fontId="3"/>
  </si>
  <si>
    <t>正会員</t>
    <phoneticPr fontId="3"/>
  </si>
  <si>
    <t>　　合　計</t>
    <rPh sb="2" eb="3">
      <t>ゴウ</t>
    </rPh>
    <rPh sb="4" eb="5">
      <t>ケイ</t>
    </rPh>
    <phoneticPr fontId="3"/>
  </si>
  <si>
    <t>　　この１年間の状況は、個人正会員が１名増４計３名減、個人賛助会員が８名減、団体</t>
    <rPh sb="22" eb="23">
      <t>ケイ</t>
    </rPh>
    <rPh sb="36" eb="37">
      <t>ゲン</t>
    </rPh>
    <phoneticPr fontId="3"/>
  </si>
  <si>
    <t>　正会員が１名減、団体賛助会員が１名増、合計11名減</t>
    <rPh sb="7" eb="8">
      <t>ゲン</t>
    </rPh>
    <rPh sb="9" eb="11">
      <t>ダンタイ</t>
    </rPh>
    <rPh sb="18" eb="19">
      <t>ゾウ</t>
    </rPh>
    <rPh sb="20" eb="21">
      <t>ゴウ</t>
    </rPh>
    <rPh sb="25" eb="26">
      <t>ゲン</t>
    </rPh>
    <phoneticPr fontId="3"/>
  </si>
  <si>
    <t>２．事業報告</t>
    <rPh sb="2" eb="4">
      <t>ジギョウ</t>
    </rPh>
    <rPh sb="4" eb="6">
      <t>ホウコク</t>
    </rPh>
    <phoneticPr fontId="3"/>
  </si>
  <si>
    <t>　実施した主要な活動及び事業は、次のとおりである。</t>
    <rPh sb="1" eb="3">
      <t>ジッシ</t>
    </rPh>
    <rPh sb="5" eb="7">
      <t>シュヨウ</t>
    </rPh>
    <rPh sb="8" eb="10">
      <t>カツドウ</t>
    </rPh>
    <rPh sb="10" eb="11">
      <t>オヨ</t>
    </rPh>
    <rPh sb="12" eb="14">
      <t>ジギョウ</t>
    </rPh>
    <rPh sb="16" eb="17">
      <t>ツギ</t>
    </rPh>
    <phoneticPr fontId="3"/>
  </si>
  <si>
    <t>２－１．会議等</t>
    <rPh sb="4" eb="6">
      <t>カイギ</t>
    </rPh>
    <rPh sb="6" eb="7">
      <t>トウ</t>
    </rPh>
    <phoneticPr fontId="3"/>
  </si>
  <si>
    <t>　　第17回通常総会</t>
    <rPh sb="2" eb="3">
      <t>ダイ</t>
    </rPh>
    <rPh sb="5" eb="6">
      <t>カイ</t>
    </rPh>
    <rPh sb="6" eb="8">
      <t>ツウジョウ</t>
    </rPh>
    <rPh sb="8" eb="10">
      <t>ソウカイ</t>
    </rPh>
    <phoneticPr fontId="3"/>
  </si>
  <si>
    <t>書面決議</t>
    <rPh sb="0" eb="2">
      <t>ショメン</t>
    </rPh>
    <rPh sb="2" eb="4">
      <t>ケツギ</t>
    </rPh>
    <phoneticPr fontId="4"/>
  </si>
  <si>
    <t>41名(43名中)</t>
    <rPh sb="6" eb="7">
      <t>メイ</t>
    </rPh>
    <rPh sb="7" eb="8">
      <t>チュウ</t>
    </rPh>
    <phoneticPr fontId="3"/>
  </si>
  <si>
    <t>　　理事会</t>
    <phoneticPr fontId="3"/>
  </si>
  <si>
    <t>第１回：Ｒ３年４月22日(木)</t>
    <rPh sb="0" eb="1">
      <t>ダイ</t>
    </rPh>
    <rPh sb="2" eb="3">
      <t>カイ</t>
    </rPh>
    <rPh sb="13" eb="14">
      <t>モク</t>
    </rPh>
    <phoneticPr fontId="3"/>
  </si>
  <si>
    <t>第２回：Ｒ３年５月７日(金)</t>
    <rPh sb="0" eb="1">
      <t>ダイ</t>
    </rPh>
    <rPh sb="2" eb="3">
      <t>カイ</t>
    </rPh>
    <rPh sb="12" eb="13">
      <t>キン</t>
    </rPh>
    <phoneticPr fontId="3"/>
  </si>
  <si>
    <t>第３回：Ｒ３年７月17日(土)</t>
    <rPh sb="0" eb="1">
      <t>ダイ</t>
    </rPh>
    <rPh sb="2" eb="3">
      <t>カイ</t>
    </rPh>
    <rPh sb="13" eb="14">
      <t>ツチ</t>
    </rPh>
    <phoneticPr fontId="3"/>
  </si>
  <si>
    <t>　　三会会議</t>
    <rPh sb="2" eb="3">
      <t>サン</t>
    </rPh>
    <rPh sb="4" eb="6">
      <t>カイギ</t>
    </rPh>
    <phoneticPr fontId="3"/>
  </si>
  <si>
    <t>第１回：Ｒ３年４月２日(金)</t>
    <rPh sb="0" eb="1">
      <t>ダイ</t>
    </rPh>
    <rPh sb="2" eb="3">
      <t>カイ</t>
    </rPh>
    <rPh sb="12" eb="13">
      <t>キン</t>
    </rPh>
    <phoneticPr fontId="3"/>
  </si>
  <si>
    <t>２－２．事業等</t>
    <rPh sb="4" eb="6">
      <t>ジギョウ</t>
    </rPh>
    <rPh sb="6" eb="7">
      <t>トウ</t>
    </rPh>
    <phoneticPr fontId="3"/>
  </si>
  <si>
    <t>（１）青木山里山再生事業</t>
    <rPh sb="3" eb="6">
      <t>アオキヤマ</t>
    </rPh>
    <phoneticPr fontId="3"/>
  </si>
  <si>
    <t>　　①　里山づくり(小田山森林整備)</t>
    <rPh sb="4" eb="6">
      <t>サトヤマ</t>
    </rPh>
    <rPh sb="10" eb="13">
      <t>オダヤマ</t>
    </rPh>
    <rPh sb="13" eb="15">
      <t>シンリン</t>
    </rPh>
    <rPh sb="15" eb="17">
      <t>セイビ</t>
    </rPh>
    <phoneticPr fontId="3"/>
  </si>
  <si>
    <t>78回(318名)</t>
    <phoneticPr fontId="3"/>
  </si>
  <si>
    <t>　　②　サポーター指導員養成講習　</t>
    <rPh sb="9" eb="11">
      <t>シドウ</t>
    </rPh>
    <rPh sb="11" eb="12">
      <t>イン</t>
    </rPh>
    <rPh sb="12" eb="14">
      <t>ヨウセイ</t>
    </rPh>
    <rPh sb="14" eb="16">
      <t>コウシュウ</t>
    </rPh>
    <phoneticPr fontId="3"/>
  </si>
  <si>
    <t>－回(－名)</t>
    <rPh sb="1" eb="2">
      <t>カイ</t>
    </rPh>
    <phoneticPr fontId="3"/>
  </si>
  <si>
    <t>　　③　自然観察会　</t>
    <rPh sb="4" eb="6">
      <t>シゼン</t>
    </rPh>
    <rPh sb="6" eb="8">
      <t>カンサツ</t>
    </rPh>
    <rPh sb="8" eb="9">
      <t>カイ</t>
    </rPh>
    <phoneticPr fontId="3"/>
  </si>
  <si>
    <t>２回(17名)</t>
    <phoneticPr fontId="3"/>
  </si>
  <si>
    <t>　　④　キノコ植菌栽培</t>
    <rPh sb="7" eb="9">
      <t>ショッキン</t>
    </rPh>
    <rPh sb="9" eb="11">
      <t>サイバイ</t>
    </rPh>
    <phoneticPr fontId="3"/>
  </si>
  <si>
    <t>３回(９名)</t>
    <phoneticPr fontId="3"/>
  </si>
  <si>
    <t>　　⑤　安全講習会</t>
    <rPh sb="4" eb="6">
      <t>アンゼン</t>
    </rPh>
    <rPh sb="6" eb="9">
      <t>コウシュウカイ</t>
    </rPh>
    <phoneticPr fontId="2"/>
  </si>
  <si>
    <t>１回(８名)</t>
    <phoneticPr fontId="3"/>
  </si>
  <si>
    <t>　　⑥　里山整備委託(小田山市民公園)</t>
    <rPh sb="6" eb="8">
      <t>セイビ</t>
    </rPh>
    <rPh sb="11" eb="14">
      <t>オダヤマ</t>
    </rPh>
    <rPh sb="14" eb="16">
      <t>シミン</t>
    </rPh>
    <rPh sb="16" eb="18">
      <t>コウエン</t>
    </rPh>
    <phoneticPr fontId="3"/>
  </si>
  <si>
    <t>(有)川島林業</t>
  </si>
  <si>
    <t>　　　　下刈り・除伐・搬出・地拵え</t>
    <phoneticPr fontId="3"/>
  </si>
  <si>
    <t>　　⑦　作業路整備委託(小田山市民公園)</t>
    <rPh sb="7" eb="9">
      <t>セイビ</t>
    </rPh>
    <phoneticPr fontId="3"/>
  </si>
  <si>
    <t>　　　　作業路造成、下刈り・除伐・搬出・地拵え</t>
    <rPh sb="4" eb="7">
      <t>サギョウロ</t>
    </rPh>
    <rPh sb="7" eb="9">
      <t>ゾウセイ</t>
    </rPh>
    <phoneticPr fontId="3"/>
  </si>
  <si>
    <t>　１）令和３年度 森林ボランティア活動支援事業</t>
    <rPh sb="3" eb="5">
      <t>レイワ</t>
    </rPh>
    <rPh sb="6" eb="8">
      <t>ネンド</t>
    </rPh>
    <rPh sb="7" eb="8">
      <t>ド</t>
    </rPh>
    <rPh sb="8" eb="10">
      <t>ヘイネンド</t>
    </rPh>
    <rPh sb="9" eb="11">
      <t>シンリン</t>
    </rPh>
    <rPh sb="17" eb="19">
      <t>カツドウ</t>
    </rPh>
    <rPh sb="19" eb="21">
      <t>シエン</t>
    </rPh>
    <rPh sb="21" eb="23">
      <t>ジギョウ</t>
    </rPh>
    <phoneticPr fontId="3"/>
  </si>
  <si>
    <t>　　①　事業費　230,812円</t>
    <rPh sb="4" eb="7">
      <t>ジギョウヒ</t>
    </rPh>
    <rPh sb="15" eb="16">
      <t>エン</t>
    </rPh>
    <phoneticPr fontId="3"/>
  </si>
  <si>
    <t>　　②　助成額　115,368円</t>
    <phoneticPr fontId="3"/>
  </si>
  <si>
    <t>　２）令和３年度 緑の募金県内緑化公募事業　　　　　　　　</t>
    <rPh sb="3" eb="5">
      <t>レイワ</t>
    </rPh>
    <rPh sb="6" eb="8">
      <t>ネンド</t>
    </rPh>
    <rPh sb="7" eb="8">
      <t>ド</t>
    </rPh>
    <rPh sb="8" eb="10">
      <t>ヘイネンド</t>
    </rPh>
    <rPh sb="9" eb="10">
      <t>ミドリ</t>
    </rPh>
    <rPh sb="11" eb="13">
      <t>ボキン</t>
    </rPh>
    <rPh sb="13" eb="15">
      <t>ケンナイ</t>
    </rPh>
    <rPh sb="15" eb="17">
      <t>リョクカ</t>
    </rPh>
    <rPh sb="17" eb="19">
      <t>コウボ</t>
    </rPh>
    <rPh sb="19" eb="21">
      <t>ジギョウ</t>
    </rPh>
    <phoneticPr fontId="3"/>
  </si>
  <si>
    <t>　　①　事業費　261,023円</t>
    <rPh sb="4" eb="7">
      <t>ジギョウヒ</t>
    </rPh>
    <rPh sb="15" eb="16">
      <t>エン</t>
    </rPh>
    <phoneticPr fontId="3"/>
  </si>
  <si>
    <t>　　②　助成額　150,000円</t>
    <phoneticPr fontId="3"/>
  </si>
  <si>
    <t>　３）令和３年度 森林山村交付金</t>
    <rPh sb="3" eb="5">
      <t>レイワ</t>
    </rPh>
    <rPh sb="6" eb="8">
      <t>ネンド</t>
    </rPh>
    <rPh sb="8" eb="10">
      <t>ヘイネンド</t>
    </rPh>
    <rPh sb="9" eb="11">
      <t>シンリン</t>
    </rPh>
    <rPh sb="11" eb="13">
      <t>サンソン</t>
    </rPh>
    <rPh sb="13" eb="16">
      <t>コウフキン</t>
    </rPh>
    <phoneticPr fontId="3"/>
  </si>
  <si>
    <t>　　①　事業費　2,419,039円</t>
    <rPh sb="4" eb="7">
      <t>ジギョウヒ</t>
    </rPh>
    <rPh sb="17" eb="18">
      <t>エン</t>
    </rPh>
    <phoneticPr fontId="3"/>
  </si>
  <si>
    <t>　　②　助成額　2,113,000円</t>
    <phoneticPr fontId="3"/>
  </si>
  <si>
    <t>- 1 -</t>
    <phoneticPr fontId="3"/>
  </si>
  <si>
    <t>　４）フォレスト助成金</t>
    <rPh sb="8" eb="11">
      <t>ジョセイキン</t>
    </rPh>
    <phoneticPr fontId="3"/>
  </si>
  <si>
    <t>　　①　事業費　305,121円</t>
    <rPh sb="4" eb="7">
      <t>ジギョウヒ</t>
    </rPh>
    <rPh sb="15" eb="16">
      <t>エン</t>
    </rPh>
    <phoneticPr fontId="3"/>
  </si>
  <si>
    <t>　　②　助成額　200,000円</t>
    <phoneticPr fontId="3"/>
  </si>
  <si>
    <t>　５）桜の里親事業　　　　　　　　　　　</t>
    <rPh sb="3" eb="4">
      <t>サクラ</t>
    </rPh>
    <rPh sb="5" eb="7">
      <t>サトオヤ</t>
    </rPh>
    <rPh sb="7" eb="9">
      <t>ジギョウ</t>
    </rPh>
    <phoneticPr fontId="3"/>
  </si>
  <si>
    <t>　　①　事業費　122,805円</t>
    <rPh sb="4" eb="7">
      <t>ジギョウヒ</t>
    </rPh>
    <rPh sb="15" eb="16">
      <t>エン</t>
    </rPh>
    <phoneticPr fontId="3"/>
  </si>
  <si>
    <t>（２）漆のぐい呑み事業</t>
    <rPh sb="3" eb="4">
      <t>ウルシ</t>
    </rPh>
    <rPh sb="7" eb="8">
      <t>ノ</t>
    </rPh>
    <rPh sb="9" eb="11">
      <t>ジギョウ</t>
    </rPh>
    <phoneticPr fontId="3"/>
  </si>
  <si>
    <t>　　①　事業費　1,272,286円</t>
    <rPh sb="4" eb="7">
      <t>ジギョウヒ</t>
    </rPh>
    <rPh sb="17" eb="18">
      <t>エン</t>
    </rPh>
    <phoneticPr fontId="3"/>
  </si>
  <si>
    <t>　　②　助成額　2,000,000円</t>
    <phoneticPr fontId="3"/>
  </si>
  <si>
    <t>東北電力「東北・新潟の活性化応援プログラム」特別</t>
    <rPh sb="0" eb="2">
      <t>トウホク</t>
    </rPh>
    <rPh sb="2" eb="4">
      <t>デンリョク</t>
    </rPh>
    <rPh sb="22" eb="24">
      <t>トクベツ</t>
    </rPh>
    <phoneticPr fontId="3"/>
  </si>
  <si>
    <t>助成金1,000,000円、サントリーみらいチャレンジ</t>
    <rPh sb="12" eb="13">
      <t>エン</t>
    </rPh>
    <phoneticPr fontId="3"/>
  </si>
  <si>
    <t>プログラム寄付金1,000,000円</t>
    <rPh sb="5" eb="8">
      <t>キフキン</t>
    </rPh>
    <phoneticPr fontId="3"/>
  </si>
  <si>
    <t>　　③　活動報告</t>
    <rPh sb="4" eb="6">
      <t>カツドウ</t>
    </rPh>
    <rPh sb="6" eb="8">
      <t>ホウコク</t>
    </rPh>
    <phoneticPr fontId="3"/>
  </si>
  <si>
    <t>漆精製１回(６名)、ぐい呑み製作27日(107名)</t>
    <rPh sb="0" eb="1">
      <t>ウルシ</t>
    </rPh>
    <rPh sb="1" eb="3">
      <t>セイセイ</t>
    </rPh>
    <rPh sb="7" eb="8">
      <t>メイ</t>
    </rPh>
    <rPh sb="12" eb="13">
      <t>ノ</t>
    </rPh>
    <rPh sb="14" eb="16">
      <t>セイサク</t>
    </rPh>
    <rPh sb="18" eb="19">
      <t>ニチ</t>
    </rPh>
    <phoneticPr fontId="3"/>
  </si>
  <si>
    <t>（３）各部会等事業</t>
    <rPh sb="3" eb="6">
      <t>カクブカイ</t>
    </rPh>
    <rPh sb="6" eb="7">
      <t>トウ</t>
    </rPh>
    <rPh sb="7" eb="9">
      <t>ジギョウ</t>
    </rPh>
    <phoneticPr fontId="3"/>
  </si>
  <si>
    <t>　１）桜部会</t>
    <phoneticPr fontId="3"/>
  </si>
  <si>
    <t>　　①　事業費　0円</t>
    <rPh sb="4" eb="7">
      <t>ジギョウヒ</t>
    </rPh>
    <rPh sb="9" eb="10">
      <t>エン</t>
    </rPh>
    <phoneticPr fontId="3"/>
  </si>
  <si>
    <t>　　②　活動報告</t>
    <rPh sb="4" eb="6">
      <t>カツドウ</t>
    </rPh>
    <rPh sb="6" eb="8">
      <t>ホウコク</t>
    </rPh>
    <phoneticPr fontId="3"/>
  </si>
  <si>
    <t>青木山里山再生事業の他は特に無し</t>
    <rPh sb="10" eb="11">
      <t>ホカ</t>
    </rPh>
    <phoneticPr fontId="3"/>
  </si>
  <si>
    <t>　２）漆部会</t>
    <rPh sb="3" eb="4">
      <t>ウルシ</t>
    </rPh>
    <phoneticPr fontId="3"/>
  </si>
  <si>
    <t>　　①　事業費　45,281円</t>
    <rPh sb="4" eb="7">
      <t>ジギョウヒ</t>
    </rPh>
    <rPh sb="14" eb="15">
      <t>エン</t>
    </rPh>
    <phoneticPr fontId="3"/>
  </si>
  <si>
    <t>部会３回、漆植栽地管理９回(80名)</t>
    <phoneticPr fontId="3"/>
  </si>
  <si>
    <t>　３）藍・棉・棉部会</t>
    <rPh sb="3" eb="4">
      <t>アイ</t>
    </rPh>
    <rPh sb="5" eb="6">
      <t>ワタ</t>
    </rPh>
    <rPh sb="7" eb="8">
      <t>ワタ</t>
    </rPh>
    <rPh sb="8" eb="10">
      <t>ブカイ</t>
    </rPh>
    <phoneticPr fontId="3"/>
  </si>
  <si>
    <t>特に無し</t>
    <phoneticPr fontId="3"/>
  </si>
  <si>
    <t>　４) 自然環境部会</t>
    <rPh sb="4" eb="6">
      <t>シゼン</t>
    </rPh>
    <rPh sb="6" eb="8">
      <t>カンキョウ</t>
    </rPh>
    <rPh sb="8" eb="10">
      <t>ブカイ</t>
    </rPh>
    <phoneticPr fontId="3"/>
  </si>
  <si>
    <t>　　①　事業費　4,000円</t>
    <rPh sb="4" eb="7">
      <t>ジギョウヒ</t>
    </rPh>
    <rPh sb="13" eb="14">
      <t>エン</t>
    </rPh>
    <phoneticPr fontId="3"/>
  </si>
  <si>
    <t>会津生物同好会観察会参加３回(26名）</t>
    <phoneticPr fontId="3"/>
  </si>
  <si>
    <t>東北自然保護の集い 中止</t>
    <phoneticPr fontId="3"/>
  </si>
  <si>
    <t xml:space="preserve"> </t>
    <phoneticPr fontId="3"/>
  </si>
  <si>
    <t xml:space="preserve">  ５) 地域活性部会</t>
    <rPh sb="5" eb="7">
      <t>チイキ</t>
    </rPh>
    <rPh sb="7" eb="9">
      <t>カッセイ</t>
    </rPh>
    <rPh sb="9" eb="11">
      <t>ブカイ</t>
    </rPh>
    <phoneticPr fontId="3"/>
  </si>
  <si>
    <t>　６) はるなか記念事業</t>
    <rPh sb="8" eb="10">
      <t>キネン</t>
    </rPh>
    <rPh sb="10" eb="12">
      <t>ジギョウ</t>
    </rPh>
    <phoneticPr fontId="3"/>
  </si>
  <si>
    <t>　　令和２年９月26日(土)　田中玄宰翁墓前祭を役員で実施</t>
    <rPh sb="15" eb="17">
      <t>タナカ</t>
    </rPh>
    <rPh sb="17" eb="18">
      <t>ゲン</t>
    </rPh>
    <rPh sb="18" eb="19">
      <t>ツカサ</t>
    </rPh>
    <rPh sb="19" eb="20">
      <t>オキナ</t>
    </rPh>
    <rPh sb="20" eb="22">
      <t>ボゼン</t>
    </rPh>
    <rPh sb="22" eb="23">
      <t>サイ</t>
    </rPh>
    <rPh sb="24" eb="26">
      <t>ヤクイン</t>
    </rPh>
    <rPh sb="27" eb="29">
      <t>ジッシ</t>
    </rPh>
    <phoneticPr fontId="4"/>
  </si>
  <si>
    <t>　７)その他</t>
    <rPh sb="5" eb="6">
      <t>タ</t>
    </rPh>
    <phoneticPr fontId="3"/>
  </si>
  <si>
    <t>　  ①　助成金申請・報告関係</t>
    <rPh sb="5" eb="8">
      <t>ジョセイキン</t>
    </rPh>
    <rPh sb="8" eb="10">
      <t>シンセイ</t>
    </rPh>
    <rPh sb="11" eb="13">
      <t>ホウコク</t>
    </rPh>
    <rPh sb="13" eb="15">
      <t>カンケイ</t>
    </rPh>
    <phoneticPr fontId="4"/>
  </si>
  <si>
    <t>適宜実施</t>
    <rPh sb="2" eb="4">
      <t>ジッシ</t>
    </rPh>
    <phoneticPr fontId="3"/>
  </si>
  <si>
    <t>　　②　広報(民報、民友、会津嶺等)</t>
    <phoneticPr fontId="4"/>
  </si>
  <si>
    <t>　　③　定期報告</t>
    <rPh sb="4" eb="6">
      <t>テイキ</t>
    </rPh>
    <rPh sb="6" eb="8">
      <t>ホウコク</t>
    </rPh>
    <phoneticPr fontId="3"/>
  </si>
  <si>
    <t>会津若松市、福島県、法務局等</t>
    <rPh sb="0" eb="5">
      <t>アイ</t>
    </rPh>
    <rPh sb="6" eb="9">
      <t>フクシマケン</t>
    </rPh>
    <rPh sb="10" eb="13">
      <t>ホウムキョク</t>
    </rPh>
    <rPh sb="13" eb="14">
      <t>トウ</t>
    </rPh>
    <phoneticPr fontId="3"/>
  </si>
  <si>
    <t>２－３．助成金報告等</t>
    <rPh sb="4" eb="7">
      <t>ジョセイキン</t>
    </rPh>
    <rPh sb="7" eb="9">
      <t>ホウコク</t>
    </rPh>
    <rPh sb="9" eb="10">
      <t>トウ</t>
    </rPh>
    <phoneticPr fontId="3"/>
  </si>
  <si>
    <t>　　令和３年度は下記のとおり助成等を受けました。</t>
    <rPh sb="2" eb="4">
      <t>レイワ</t>
    </rPh>
    <rPh sb="5" eb="7">
      <t>ネンド</t>
    </rPh>
    <rPh sb="6" eb="7">
      <t>ド</t>
    </rPh>
    <rPh sb="7" eb="9">
      <t>ヘイネンド</t>
    </rPh>
    <rPh sb="8" eb="10">
      <t>カキ</t>
    </rPh>
    <rPh sb="14" eb="16">
      <t>ジョセイ</t>
    </rPh>
    <rPh sb="16" eb="17">
      <t>トウ</t>
    </rPh>
    <rPh sb="18" eb="19">
      <t>ウ</t>
    </rPh>
    <phoneticPr fontId="3"/>
  </si>
  <si>
    <t>　　①　令和３年度森林山村交付金</t>
    <rPh sb="4" eb="6">
      <t>レイワ</t>
    </rPh>
    <rPh sb="9" eb="11">
      <t>シンリン</t>
    </rPh>
    <rPh sb="11" eb="13">
      <t>サンソン</t>
    </rPh>
    <rPh sb="13" eb="16">
      <t>コウフキン</t>
    </rPh>
    <phoneticPr fontId="3"/>
  </si>
  <si>
    <t>　　②　令和３年度森林ボランティア団体活動支援事業　　</t>
    <rPh sb="4" eb="6">
      <t>レイワ</t>
    </rPh>
    <rPh sb="7" eb="9">
      <t>ネンド</t>
    </rPh>
    <rPh sb="9" eb="11">
      <t>シンリン</t>
    </rPh>
    <rPh sb="23" eb="25">
      <t>ジギョウ</t>
    </rPh>
    <phoneticPr fontId="3"/>
  </si>
  <si>
    <t>　　③　令和３年度緑の募金</t>
    <rPh sb="4" eb="6">
      <t>レイワ</t>
    </rPh>
    <rPh sb="7" eb="9">
      <t>ネンド</t>
    </rPh>
    <rPh sb="9" eb="10">
      <t>ミドリ</t>
    </rPh>
    <rPh sb="11" eb="13">
      <t>ボキン</t>
    </rPh>
    <phoneticPr fontId="3"/>
  </si>
  <si>
    <t>　　④　令和３年度フォレスト助成金</t>
    <rPh sb="4" eb="6">
      <t>レイワ</t>
    </rPh>
    <rPh sb="7" eb="9">
      <t>ネンド</t>
    </rPh>
    <rPh sb="14" eb="17">
      <t>ジョセイキン</t>
    </rPh>
    <phoneticPr fontId="3"/>
  </si>
  <si>
    <t>青木山里山再生事業　計</t>
    <rPh sb="10" eb="11">
      <t>ケイ</t>
    </rPh>
    <phoneticPr fontId="3"/>
  </si>
  <si>
    <t>- 2 -</t>
    <phoneticPr fontId="3"/>
  </si>
  <si>
    <t>　　⑤　令和３年度東北電力「東北・新潟の活性化応援プログラム」特別助成金</t>
    <rPh sb="4" eb="6">
      <t>レイワ</t>
    </rPh>
    <rPh sb="7" eb="9">
      <t>ネンド</t>
    </rPh>
    <rPh sb="9" eb="11">
      <t>トウホク</t>
    </rPh>
    <rPh sb="11" eb="13">
      <t>デンリョク</t>
    </rPh>
    <rPh sb="14" eb="16">
      <t>トウホク</t>
    </rPh>
    <rPh sb="17" eb="19">
      <t>ニイガタ</t>
    </rPh>
    <rPh sb="20" eb="23">
      <t>カッセイカ</t>
    </rPh>
    <rPh sb="23" eb="25">
      <t>オウエン</t>
    </rPh>
    <rPh sb="31" eb="33">
      <t>トクベツ</t>
    </rPh>
    <rPh sb="33" eb="36">
      <t>ジョセイキン</t>
    </rPh>
    <phoneticPr fontId="3"/>
  </si>
  <si>
    <t>　　⑥　令和３年度サントリーみらいチャレンジプログラム支援額(寄付金)</t>
    <rPh sb="4" eb="6">
      <t>レイワ</t>
    </rPh>
    <rPh sb="7" eb="9">
      <t>ネンド</t>
    </rPh>
    <rPh sb="27" eb="30">
      <t>シエンガク</t>
    </rPh>
    <phoneticPr fontId="3"/>
  </si>
  <si>
    <t>漆のぐい呑み事業　計</t>
    <rPh sb="8" eb="9">
      <t>ケイ</t>
    </rPh>
    <phoneticPr fontId="3"/>
  </si>
  <si>
    <t>合計</t>
    <rPh sb="0" eb="2">
      <t>ゴウケイ</t>
    </rPh>
    <phoneticPr fontId="3"/>
  </si>
  <si>
    <t>３．加入団体等</t>
    <rPh sb="2" eb="4">
      <t>カニュウ</t>
    </rPh>
    <rPh sb="4" eb="6">
      <t>ダンタイ</t>
    </rPh>
    <rPh sb="6" eb="7">
      <t>トウ</t>
    </rPh>
    <phoneticPr fontId="3"/>
  </si>
  <si>
    <t>　加入している主要な団体は、次のとおりである。</t>
    <rPh sb="7" eb="9">
      <t>シュヨウ</t>
    </rPh>
    <rPh sb="10" eb="12">
      <t>ダンタイ</t>
    </rPh>
    <rPh sb="14" eb="15">
      <t>ツギ</t>
    </rPh>
    <phoneticPr fontId="3"/>
  </si>
  <si>
    <t>　　①　(公財)日本さくらの会</t>
    <rPh sb="5" eb="6">
      <t>コウ</t>
    </rPh>
    <rPh sb="6" eb="7">
      <t>ザイ</t>
    </rPh>
    <rPh sb="8" eb="10">
      <t>ニホン</t>
    </rPh>
    <rPh sb="14" eb="15">
      <t>カイ</t>
    </rPh>
    <phoneticPr fontId="3"/>
  </si>
  <si>
    <t>　　②　会津の漆振興連絡協議会</t>
    <phoneticPr fontId="3"/>
  </si>
  <si>
    <t>　　③　会津生物同好会</t>
    <phoneticPr fontId="3"/>
  </si>
  <si>
    <t>　　④　うつくしまＮＰＯネットワーク</t>
    <phoneticPr fontId="3"/>
  </si>
  <si>
    <t>　　⑤　環境保全会議あいづ</t>
    <phoneticPr fontId="3"/>
  </si>
  <si>
    <t>　　⑥　うつくしま21森林づくりネットワーク</t>
    <rPh sb="11" eb="13">
      <t>シンリン</t>
    </rPh>
    <phoneticPr fontId="3"/>
  </si>
  <si>
    <t>　　⑦　(公財)日本花の会</t>
    <rPh sb="5" eb="7">
      <t>コウザイ</t>
    </rPh>
    <rPh sb="8" eb="10">
      <t>ニホン</t>
    </rPh>
    <rPh sb="10" eb="11">
      <t>ハナ</t>
    </rPh>
    <rPh sb="12" eb="13">
      <t>カイ</t>
    </rPh>
    <phoneticPr fontId="3"/>
  </si>
  <si>
    <t>　　⑧　壱木呂の会</t>
    <rPh sb="4" eb="5">
      <t>イチ</t>
    </rPh>
    <rPh sb="5" eb="7">
      <t>キロ</t>
    </rPh>
    <rPh sb="8" eb="9">
      <t>カイ</t>
    </rPh>
    <phoneticPr fontId="3"/>
  </si>
  <si>
    <t>- 3 -</t>
    <phoneticPr fontId="3"/>
  </si>
  <si>
    <t>４．収支決算書</t>
    <rPh sb="2" eb="4">
      <t>シュウシ</t>
    </rPh>
    <rPh sb="4" eb="7">
      <t>ケッサンショ</t>
    </rPh>
    <phoneticPr fontId="3"/>
  </si>
  <si>
    <t>(自:令和３年４月１日　至:令和４年３月３１日)</t>
    <phoneticPr fontId="3"/>
  </si>
  <si>
    <t>４－１．一般会計</t>
    <rPh sb="4" eb="6">
      <t>イッパン</t>
    </rPh>
    <rPh sb="6" eb="8">
      <t>カイケイ</t>
    </rPh>
    <phoneticPr fontId="3"/>
  </si>
  <si>
    <t>科　　　目</t>
    <rPh sb="0" eb="1">
      <t>カ</t>
    </rPh>
    <rPh sb="4" eb="5">
      <t>メ</t>
    </rPh>
    <phoneticPr fontId="3"/>
  </si>
  <si>
    <t>予算額</t>
    <rPh sb="0" eb="3">
      <t>ヨサンガク</t>
    </rPh>
    <phoneticPr fontId="3"/>
  </si>
  <si>
    <t>決算額</t>
    <rPh sb="0" eb="2">
      <t>ケッサン</t>
    </rPh>
    <rPh sb="2" eb="3">
      <t>ガク</t>
    </rPh>
    <phoneticPr fontId="3"/>
  </si>
  <si>
    <t>増減額</t>
    <rPh sb="0" eb="1">
      <t>ゾウ</t>
    </rPh>
    <rPh sb="1" eb="2">
      <t>ゲン</t>
    </rPh>
    <rPh sb="2" eb="3">
      <t>ガク</t>
    </rPh>
    <phoneticPr fontId="3"/>
  </si>
  <si>
    <t>備　考</t>
    <rPh sb="0" eb="1">
      <t>ソナエ</t>
    </rPh>
    <rPh sb="2" eb="3">
      <t>コウ</t>
    </rPh>
    <phoneticPr fontId="3"/>
  </si>
  <si>
    <t>　Ⅰ　事業活動収支の部</t>
    <rPh sb="3" eb="5">
      <t>ジギョウ</t>
    </rPh>
    <rPh sb="5" eb="7">
      <t>カツドウ</t>
    </rPh>
    <rPh sb="7" eb="9">
      <t>シュウシ</t>
    </rPh>
    <rPh sb="10" eb="11">
      <t>ブ</t>
    </rPh>
    <phoneticPr fontId="3"/>
  </si>
  <si>
    <t xml:space="preserve"> (単位：円)　</t>
    <phoneticPr fontId="3"/>
  </si>
  <si>
    <t>１．事業活動収入</t>
    <rPh sb="2" eb="4">
      <t>ジギョウ</t>
    </rPh>
    <rPh sb="4" eb="6">
      <t>カツドウ</t>
    </rPh>
    <rPh sb="6" eb="8">
      <t>シュウニュウ</t>
    </rPh>
    <phoneticPr fontId="14"/>
  </si>
  <si>
    <t xml:space="preserve"> ①　会費収入</t>
    <rPh sb="3" eb="4">
      <t>カイ</t>
    </rPh>
    <rPh sb="4" eb="5">
      <t>ヒ</t>
    </rPh>
    <rPh sb="5" eb="7">
      <t>シュウニュウ</t>
    </rPh>
    <phoneticPr fontId="14"/>
  </si>
  <si>
    <t>　入会金</t>
  </si>
  <si>
    <t>　正会員会費</t>
    <rPh sb="1" eb="2">
      <t>セイ</t>
    </rPh>
    <rPh sb="5" eb="6">
      <t>ヒ</t>
    </rPh>
    <phoneticPr fontId="14"/>
  </si>
  <si>
    <t>　賛助会員会費</t>
    <rPh sb="1" eb="3">
      <t>サンジョ</t>
    </rPh>
    <rPh sb="6" eb="7">
      <t>ヒ</t>
    </rPh>
    <phoneticPr fontId="14"/>
  </si>
  <si>
    <t xml:space="preserve"> ②　事業収入</t>
    <rPh sb="3" eb="5">
      <t>ジギョウ</t>
    </rPh>
    <rPh sb="5" eb="7">
      <t>シュウニュウ</t>
    </rPh>
    <phoneticPr fontId="3"/>
  </si>
  <si>
    <t>　［助成金・補助金］</t>
    <phoneticPr fontId="3"/>
  </si>
  <si>
    <t>　青木山里山再生事業</t>
    <phoneticPr fontId="3"/>
  </si>
  <si>
    <t>　　森林ボランティア</t>
    <phoneticPr fontId="3"/>
  </si>
  <si>
    <t>福島県補助金</t>
    <rPh sb="0" eb="3">
      <t>フクシマケン</t>
    </rPh>
    <rPh sb="3" eb="6">
      <t>ホジョキン</t>
    </rPh>
    <phoneticPr fontId="3"/>
  </si>
  <si>
    <t>　　緑の募金</t>
    <rPh sb="2" eb="3">
      <t>ミドリ</t>
    </rPh>
    <rPh sb="4" eb="6">
      <t>ボキン</t>
    </rPh>
    <phoneticPr fontId="3"/>
  </si>
  <si>
    <t>助成金</t>
    <phoneticPr fontId="3"/>
  </si>
  <si>
    <t>　　 森林山村交付金</t>
    <rPh sb="3" eb="5">
      <t>シンリン</t>
    </rPh>
    <rPh sb="5" eb="7">
      <t>サンソン</t>
    </rPh>
    <rPh sb="7" eb="10">
      <t>コウフキン</t>
    </rPh>
    <phoneticPr fontId="3"/>
  </si>
  <si>
    <t>林野庁交付金</t>
    <rPh sb="0" eb="3">
      <t>リンヤチョウ</t>
    </rPh>
    <rPh sb="3" eb="5">
      <t>コウフ</t>
    </rPh>
    <phoneticPr fontId="3"/>
  </si>
  <si>
    <t>　　フォレスト助成金</t>
    <rPh sb="7" eb="10">
      <t>ジョセイキン</t>
    </rPh>
    <phoneticPr fontId="3"/>
  </si>
  <si>
    <t>福島県林業会館</t>
  </si>
  <si>
    <t>　漆のぐい呑み事業</t>
    <rPh sb="1" eb="2">
      <t>ウルシ</t>
    </rPh>
    <rPh sb="5" eb="6">
      <t>ノ</t>
    </rPh>
    <phoneticPr fontId="3"/>
  </si>
  <si>
    <t>東北電力</t>
    <rPh sb="0" eb="2">
      <t>トウホク</t>
    </rPh>
    <rPh sb="2" eb="4">
      <t>デンリョク</t>
    </rPh>
    <phoneticPr fontId="3"/>
  </si>
  <si>
    <t>　［事業収入］</t>
    <phoneticPr fontId="3"/>
  </si>
  <si>
    <t>　　桜の里親オーナー管理費</t>
    <rPh sb="2" eb="3">
      <t>サクラ</t>
    </rPh>
    <rPh sb="4" eb="6">
      <t>サトオヤ</t>
    </rPh>
    <rPh sb="10" eb="13">
      <t>カンリヒ</t>
    </rPh>
    <phoneticPr fontId="14"/>
  </si>
  <si>
    <t>　その他の事業</t>
    <rPh sb="3" eb="4">
      <t>タ</t>
    </rPh>
    <rPh sb="5" eb="7">
      <t>ジギョウ</t>
    </rPh>
    <phoneticPr fontId="3"/>
  </si>
  <si>
    <t xml:space="preserve"> ③　寄付金収入</t>
    <rPh sb="3" eb="6">
      <t>キフキン</t>
    </rPh>
    <rPh sb="6" eb="8">
      <t>シュウニュウ</t>
    </rPh>
    <phoneticPr fontId="3"/>
  </si>
  <si>
    <t>　寄　付　金</t>
  </si>
  <si>
    <t>　　一般寄付金</t>
    <rPh sb="2" eb="7">
      <t>イッパンキフキン</t>
    </rPh>
    <phoneticPr fontId="3"/>
  </si>
  <si>
    <t>　　墓所寄付金</t>
    <rPh sb="2" eb="4">
      <t>ボショ</t>
    </rPh>
    <rPh sb="4" eb="7">
      <t>キフキン</t>
    </rPh>
    <phoneticPr fontId="3"/>
  </si>
  <si>
    <t>　　その他(漆のぐい呑み事業)</t>
    <rPh sb="4" eb="5">
      <t>タ</t>
    </rPh>
    <phoneticPr fontId="3"/>
  </si>
  <si>
    <t>サントリー</t>
    <phoneticPr fontId="3"/>
  </si>
  <si>
    <t>　はるなか記念事業協賛金</t>
    <rPh sb="5" eb="7">
      <t>キネン</t>
    </rPh>
    <rPh sb="7" eb="9">
      <t>ジギョウ</t>
    </rPh>
    <phoneticPr fontId="3"/>
  </si>
  <si>
    <t>墓前祭</t>
    <rPh sb="0" eb="3">
      <t>ボゼンサイ</t>
    </rPh>
    <phoneticPr fontId="3"/>
  </si>
  <si>
    <t xml:space="preserve"> ④　雑収入</t>
    <rPh sb="3" eb="6">
      <t>ザッシュウニュウ</t>
    </rPh>
    <rPh sb="4" eb="6">
      <t>シュウニュウ</t>
    </rPh>
    <phoneticPr fontId="3"/>
  </si>
  <si>
    <t>　受取利息</t>
    <rPh sb="1" eb="3">
      <t>ウケトリ</t>
    </rPh>
    <rPh sb="3" eb="5">
      <t>リソク</t>
    </rPh>
    <phoneticPr fontId="3"/>
  </si>
  <si>
    <t>　雑　収　入</t>
    <phoneticPr fontId="3"/>
  </si>
  <si>
    <t>　懇親会負担金収入</t>
    <rPh sb="1" eb="4">
      <t>コンシンカイ</t>
    </rPh>
    <rPh sb="4" eb="7">
      <t>フタンキン</t>
    </rPh>
    <rPh sb="7" eb="9">
      <t>シュウニュウ</t>
    </rPh>
    <phoneticPr fontId="3"/>
  </si>
  <si>
    <t xml:space="preserve"> ⑤　繰越金収入</t>
    <rPh sb="3" eb="5">
      <t>クリコシ</t>
    </rPh>
    <rPh sb="5" eb="6">
      <t>キン</t>
    </rPh>
    <rPh sb="6" eb="8">
      <t>シュウニュウ</t>
    </rPh>
    <phoneticPr fontId="3"/>
  </si>
  <si>
    <t>　事業活動収入計</t>
    <phoneticPr fontId="3"/>
  </si>
  <si>
    <t>２．事業活動支出</t>
    <rPh sb="2" eb="4">
      <t>ジギョウ</t>
    </rPh>
    <rPh sb="4" eb="6">
      <t>カツドウ</t>
    </rPh>
    <rPh sb="6" eb="8">
      <t>シシュツ</t>
    </rPh>
    <phoneticPr fontId="14"/>
  </si>
  <si>
    <t xml:space="preserve"> ①　事業費支出</t>
    <rPh sb="3" eb="5">
      <t>ジギョウ</t>
    </rPh>
    <rPh sb="5" eb="6">
      <t>ヒ</t>
    </rPh>
    <rPh sb="6" eb="8">
      <t>シシュツ</t>
    </rPh>
    <phoneticPr fontId="3"/>
  </si>
  <si>
    <t>　青木山里山再生等事業</t>
    <rPh sb="8" eb="9">
      <t>トウ</t>
    </rPh>
    <phoneticPr fontId="3"/>
  </si>
  <si>
    <t>　　桜の里親事業</t>
    <rPh sb="6" eb="8">
      <t>ジギョウ</t>
    </rPh>
    <phoneticPr fontId="3"/>
  </si>
  <si>
    <t>　会津の桜普及事業</t>
  </si>
  <si>
    <t>－ 4 －</t>
    <phoneticPr fontId="3"/>
  </si>
  <si>
    <t>　会津の漆普及事業</t>
    <rPh sb="1" eb="3">
      <t>アイヅ</t>
    </rPh>
    <rPh sb="4" eb="5">
      <t>ウルシ</t>
    </rPh>
    <rPh sb="5" eb="7">
      <t>フキュウ</t>
    </rPh>
    <rPh sb="7" eb="9">
      <t>ジギョウ</t>
    </rPh>
    <phoneticPr fontId="3"/>
  </si>
  <si>
    <t>　　漆のぐい呑み事業</t>
    <phoneticPr fontId="3"/>
  </si>
  <si>
    <t>　会津の棉・綿普及事業</t>
    <rPh sb="1" eb="3">
      <t>アイヅ</t>
    </rPh>
    <rPh sb="4" eb="5">
      <t>ワタ</t>
    </rPh>
    <rPh sb="6" eb="7">
      <t>ワタ</t>
    </rPh>
    <rPh sb="7" eb="9">
      <t>フキュウ</t>
    </rPh>
    <rPh sb="9" eb="11">
      <t>ジギョウ</t>
    </rPh>
    <phoneticPr fontId="3"/>
  </si>
  <si>
    <t>　会津の地域活性化事業</t>
    <rPh sb="1" eb="3">
      <t>アイヅ</t>
    </rPh>
    <rPh sb="4" eb="6">
      <t>チイキ</t>
    </rPh>
    <rPh sb="6" eb="9">
      <t>カッセイカ</t>
    </rPh>
    <rPh sb="9" eb="11">
      <t>ジギョウ</t>
    </rPh>
    <phoneticPr fontId="3"/>
  </si>
  <si>
    <t>　はるなか記念事業</t>
    <rPh sb="5" eb="7">
      <t>キネン</t>
    </rPh>
    <rPh sb="7" eb="9">
      <t>ジギョウ</t>
    </rPh>
    <phoneticPr fontId="3"/>
  </si>
  <si>
    <t>　自然環境部会事業</t>
    <rPh sb="1" eb="3">
      <t>シゼン</t>
    </rPh>
    <rPh sb="3" eb="5">
      <t>カンキョウ</t>
    </rPh>
    <rPh sb="5" eb="7">
      <t>ブカイ</t>
    </rPh>
    <rPh sb="7" eb="9">
      <t>ジギョウ</t>
    </rPh>
    <phoneticPr fontId="3"/>
  </si>
  <si>
    <t>　はるなか墓前整備事業</t>
    <rPh sb="5" eb="7">
      <t>ボゼン</t>
    </rPh>
    <rPh sb="7" eb="9">
      <t>セイビ</t>
    </rPh>
    <rPh sb="9" eb="11">
      <t>ジギョウ</t>
    </rPh>
    <phoneticPr fontId="3"/>
  </si>
  <si>
    <t>　事業活動費</t>
    <rPh sb="1" eb="3">
      <t>ジギョウ</t>
    </rPh>
    <rPh sb="3" eb="6">
      <t>カツドウヒ</t>
    </rPh>
    <phoneticPr fontId="3"/>
  </si>
  <si>
    <t>　　旅費交通費</t>
    <rPh sb="2" eb="4">
      <t>リョヒ</t>
    </rPh>
    <rPh sb="4" eb="7">
      <t>コウツウヒ</t>
    </rPh>
    <phoneticPr fontId="3"/>
  </si>
  <si>
    <t>　　消耗品費</t>
    <rPh sb="2" eb="5">
      <t>ショウモウヒン</t>
    </rPh>
    <rPh sb="5" eb="6">
      <t>ヒ</t>
    </rPh>
    <phoneticPr fontId="3"/>
  </si>
  <si>
    <t>　　印刷製本費</t>
    <rPh sb="2" eb="4">
      <t>インサツ</t>
    </rPh>
    <rPh sb="4" eb="6">
      <t>セイホン</t>
    </rPh>
    <rPh sb="6" eb="7">
      <t>ヒ</t>
    </rPh>
    <phoneticPr fontId="3"/>
  </si>
  <si>
    <t>　　通　信　費</t>
    <rPh sb="2" eb="3">
      <t>ツウ</t>
    </rPh>
    <rPh sb="4" eb="5">
      <t>シン</t>
    </rPh>
    <rPh sb="6" eb="7">
      <t>ヒ</t>
    </rPh>
    <phoneticPr fontId="3"/>
  </si>
  <si>
    <t>　　事業推進費</t>
    <rPh sb="2" eb="4">
      <t>ジギョウ</t>
    </rPh>
    <rPh sb="4" eb="6">
      <t>スイシン</t>
    </rPh>
    <rPh sb="6" eb="7">
      <t>ヒ</t>
    </rPh>
    <phoneticPr fontId="3"/>
  </si>
  <si>
    <t>事業費支出計</t>
    <rPh sb="0" eb="1">
      <t>コト</t>
    </rPh>
    <rPh sb="1" eb="2">
      <t>ギョウ</t>
    </rPh>
    <rPh sb="2" eb="3">
      <t>ヒ</t>
    </rPh>
    <rPh sb="3" eb="4">
      <t>シ</t>
    </rPh>
    <rPh sb="4" eb="5">
      <t>デ</t>
    </rPh>
    <rPh sb="5" eb="6">
      <t>ケイ</t>
    </rPh>
    <phoneticPr fontId="3"/>
  </si>
  <si>
    <t xml:space="preserve"> ②　管理費支出</t>
    <rPh sb="3" eb="6">
      <t>カンリヒ</t>
    </rPh>
    <rPh sb="5" eb="6">
      <t>ヒ</t>
    </rPh>
    <rPh sb="6" eb="8">
      <t>シシュツ</t>
    </rPh>
    <phoneticPr fontId="3"/>
  </si>
  <si>
    <t>　給料手当</t>
    <rPh sb="1" eb="3">
      <t>キュウリョウ</t>
    </rPh>
    <rPh sb="3" eb="5">
      <t>テアテ</t>
    </rPh>
    <phoneticPr fontId="3"/>
  </si>
  <si>
    <t>　法定福利厚生費</t>
    <rPh sb="1" eb="3">
      <t>ホウテイ</t>
    </rPh>
    <rPh sb="3" eb="5">
      <t>フクリ</t>
    </rPh>
    <rPh sb="5" eb="8">
      <t>コウセイヒ</t>
    </rPh>
    <phoneticPr fontId="3"/>
  </si>
  <si>
    <t>　会　議　費</t>
    <rPh sb="1" eb="2">
      <t>カイ</t>
    </rPh>
    <rPh sb="3" eb="4">
      <t>ギ</t>
    </rPh>
    <rPh sb="5" eb="6">
      <t>ヒ</t>
    </rPh>
    <phoneticPr fontId="3"/>
  </si>
  <si>
    <t>　新聞図書費</t>
    <rPh sb="1" eb="3">
      <t>シンブン</t>
    </rPh>
    <rPh sb="3" eb="6">
      <t>トショヒ</t>
    </rPh>
    <phoneticPr fontId="3"/>
  </si>
  <si>
    <t>　租税公課</t>
    <rPh sb="1" eb="3">
      <t>ソゼイ</t>
    </rPh>
    <rPh sb="3" eb="5">
      <t>コウカ</t>
    </rPh>
    <phoneticPr fontId="3"/>
  </si>
  <si>
    <t xml:space="preserve"> 利息分離課税分</t>
    <rPh sb="1" eb="3">
      <t>リソク</t>
    </rPh>
    <rPh sb="3" eb="5">
      <t>ブンリ</t>
    </rPh>
    <rPh sb="5" eb="7">
      <t>カゼイ</t>
    </rPh>
    <rPh sb="7" eb="8">
      <t>ブン</t>
    </rPh>
    <phoneticPr fontId="3"/>
  </si>
  <si>
    <t>　備　品　費</t>
    <rPh sb="1" eb="2">
      <t>ソナエ</t>
    </rPh>
    <rPh sb="3" eb="4">
      <t>シナ</t>
    </rPh>
    <rPh sb="5" eb="6">
      <t>ヒ</t>
    </rPh>
    <phoneticPr fontId="3"/>
  </si>
  <si>
    <t>　慶　弔　費</t>
    <rPh sb="1" eb="2">
      <t>ケイ</t>
    </rPh>
    <rPh sb="3" eb="4">
      <t>トムラ</t>
    </rPh>
    <rPh sb="5" eb="6">
      <t>ヒ</t>
    </rPh>
    <phoneticPr fontId="3"/>
  </si>
  <si>
    <t>　雑　費</t>
    <rPh sb="1" eb="2">
      <t>ザツ</t>
    </rPh>
    <rPh sb="3" eb="4">
      <t>ヒ</t>
    </rPh>
    <phoneticPr fontId="3"/>
  </si>
  <si>
    <t>管理費支出計</t>
    <rPh sb="0" eb="3">
      <t>カンリヒ</t>
    </rPh>
    <rPh sb="3" eb="4">
      <t>シ</t>
    </rPh>
    <rPh sb="4" eb="5">
      <t>デ</t>
    </rPh>
    <rPh sb="5" eb="6">
      <t>ケイ</t>
    </rPh>
    <phoneticPr fontId="3"/>
  </si>
  <si>
    <t>事業活動支出計</t>
    <rPh sb="0" eb="1">
      <t>コト</t>
    </rPh>
    <rPh sb="1" eb="2">
      <t>ギョウ</t>
    </rPh>
    <rPh sb="2" eb="4">
      <t>カツドウ</t>
    </rPh>
    <rPh sb="4" eb="5">
      <t>シ</t>
    </rPh>
    <rPh sb="5" eb="6">
      <t>デ</t>
    </rPh>
    <rPh sb="6" eb="7">
      <t>ケイ</t>
    </rPh>
    <phoneticPr fontId="3"/>
  </si>
  <si>
    <t>事業活動収支差額</t>
    <rPh sb="0" eb="1">
      <t>コト</t>
    </rPh>
    <rPh sb="1" eb="2">
      <t>ギョウ</t>
    </rPh>
    <rPh sb="2" eb="4">
      <t>カツドウ</t>
    </rPh>
    <rPh sb="4" eb="6">
      <t>シュウシ</t>
    </rPh>
    <rPh sb="6" eb="8">
      <t>サガク</t>
    </rPh>
    <phoneticPr fontId="3"/>
  </si>
  <si>
    <t>　Ⅱ　経常外収支の部</t>
    <rPh sb="3" eb="6">
      <t>ケイジョウガイ</t>
    </rPh>
    <rPh sb="6" eb="8">
      <t>シュウシ</t>
    </rPh>
    <rPh sb="9" eb="10">
      <t>ブ</t>
    </rPh>
    <phoneticPr fontId="3"/>
  </si>
  <si>
    <t>１．経常外収入</t>
    <rPh sb="2" eb="4">
      <t>ケイツネ</t>
    </rPh>
    <rPh sb="4" eb="5">
      <t>ガイ</t>
    </rPh>
    <rPh sb="5" eb="7">
      <t>シュウニュウ</t>
    </rPh>
    <phoneticPr fontId="14"/>
  </si>
  <si>
    <t>　基本財産取崩収入</t>
    <rPh sb="1" eb="3">
      <t>キホン</t>
    </rPh>
    <rPh sb="3" eb="5">
      <t>ザイサン</t>
    </rPh>
    <rPh sb="5" eb="7">
      <t>トリクズシ</t>
    </rPh>
    <rPh sb="7" eb="9">
      <t>シュウニュウ</t>
    </rPh>
    <phoneticPr fontId="14"/>
  </si>
  <si>
    <t>　特定資産取崩収入</t>
    <rPh sb="1" eb="3">
      <t>トクテイ</t>
    </rPh>
    <rPh sb="3" eb="5">
      <t>シサン</t>
    </rPh>
    <rPh sb="5" eb="7">
      <t>トリクズシ</t>
    </rPh>
    <rPh sb="7" eb="9">
      <t>シュウニュウ</t>
    </rPh>
    <phoneticPr fontId="14"/>
  </si>
  <si>
    <t>　その他の収入</t>
    <rPh sb="3" eb="4">
      <t>タ</t>
    </rPh>
    <rPh sb="5" eb="7">
      <t>シュウニュウ</t>
    </rPh>
    <phoneticPr fontId="14"/>
  </si>
  <si>
    <t>　経常外収入計</t>
    <rPh sb="1" eb="3">
      <t>ケイツネ</t>
    </rPh>
    <rPh sb="3" eb="4">
      <t>ガイ</t>
    </rPh>
    <rPh sb="4" eb="6">
      <t>シュウニュウ</t>
    </rPh>
    <phoneticPr fontId="3"/>
  </si>
  <si>
    <t>２．経常外支出</t>
    <rPh sb="2" eb="4">
      <t>ケイツネ</t>
    </rPh>
    <rPh sb="4" eb="5">
      <t>ガイ</t>
    </rPh>
    <rPh sb="5" eb="7">
      <t>シシュツ</t>
    </rPh>
    <phoneticPr fontId="14"/>
  </si>
  <si>
    <r>
      <t>　</t>
    </r>
    <r>
      <rPr>
        <sz val="11"/>
        <rFont val="ＨＧ正楷書体"/>
        <family val="1"/>
        <charset val="128"/>
      </rPr>
      <t>基本財産取得支出</t>
    </r>
    <rPh sb="1" eb="3">
      <t>キホン</t>
    </rPh>
    <rPh sb="3" eb="5">
      <t>ザイサン</t>
    </rPh>
    <rPh sb="5" eb="7">
      <t>シュトク</t>
    </rPh>
    <rPh sb="7" eb="9">
      <t>シシュツ</t>
    </rPh>
    <phoneticPr fontId="14"/>
  </si>
  <si>
    <r>
      <t>　</t>
    </r>
    <r>
      <rPr>
        <sz val="11"/>
        <rFont val="ＨＧ正楷書体"/>
        <family val="1"/>
        <charset val="128"/>
      </rPr>
      <t>特定資産取得支出</t>
    </r>
    <rPh sb="1" eb="3">
      <t>トクテイ</t>
    </rPh>
    <rPh sb="3" eb="5">
      <t>シサン</t>
    </rPh>
    <rPh sb="5" eb="7">
      <t>シュトク</t>
    </rPh>
    <rPh sb="7" eb="9">
      <t>シシュツ</t>
    </rPh>
    <phoneticPr fontId="14"/>
  </si>
  <si>
    <t>　その他の支出</t>
    <rPh sb="3" eb="4">
      <t>タ</t>
    </rPh>
    <rPh sb="5" eb="7">
      <t>シシュツ</t>
    </rPh>
    <phoneticPr fontId="14"/>
  </si>
  <si>
    <t>　経常外支出計</t>
    <rPh sb="1" eb="3">
      <t>ケイツネ</t>
    </rPh>
    <rPh sb="3" eb="4">
      <t>ガイ</t>
    </rPh>
    <rPh sb="4" eb="6">
      <t>シシュツ</t>
    </rPh>
    <phoneticPr fontId="3"/>
  </si>
  <si>
    <t>経常外収支差額</t>
    <rPh sb="0" eb="2">
      <t>ケイジョウ</t>
    </rPh>
    <rPh sb="2" eb="3">
      <t>ガイ</t>
    </rPh>
    <rPh sb="3" eb="5">
      <t>シュウシ</t>
    </rPh>
    <rPh sb="5" eb="7">
      <t>サガク</t>
    </rPh>
    <phoneticPr fontId="3"/>
  </si>
  <si>
    <t>　Ⅲ　予備費支出</t>
    <rPh sb="3" eb="6">
      <t>ヨビヒ</t>
    </rPh>
    <rPh sb="6" eb="8">
      <t>シシュツ</t>
    </rPh>
    <phoneticPr fontId="3"/>
  </si>
  <si>
    <t>収　入　合　計</t>
    <rPh sb="0" eb="1">
      <t>オサム</t>
    </rPh>
    <rPh sb="2" eb="3">
      <t>イリ</t>
    </rPh>
    <rPh sb="4" eb="5">
      <t>ゴウ</t>
    </rPh>
    <rPh sb="6" eb="7">
      <t>ケイ</t>
    </rPh>
    <phoneticPr fontId="3"/>
  </si>
  <si>
    <t>支　出　合　計</t>
  </si>
  <si>
    <t>当 期 収 支 差 額</t>
    <rPh sb="0" eb="1">
      <t>トウ</t>
    </rPh>
    <rPh sb="2" eb="3">
      <t>キ</t>
    </rPh>
    <rPh sb="4" eb="5">
      <t>オサム</t>
    </rPh>
    <rPh sb="6" eb="7">
      <t>シ</t>
    </rPh>
    <rPh sb="8" eb="9">
      <t>サ</t>
    </rPh>
    <rPh sb="10" eb="11">
      <t>ガク</t>
    </rPh>
    <phoneticPr fontId="3"/>
  </si>
  <si>
    <t xml:space="preserve"> 次期繰越額</t>
    <phoneticPr fontId="3"/>
  </si>
  <si>
    <t>－ 5 －</t>
    <phoneticPr fontId="3"/>
  </si>
  <si>
    <t>４－２．特定資産</t>
    <rPh sb="4" eb="6">
      <t>トクテイ</t>
    </rPh>
    <rPh sb="6" eb="8">
      <t>シサン</t>
    </rPh>
    <phoneticPr fontId="3"/>
  </si>
  <si>
    <t>（１）桜の里親基金</t>
    <phoneticPr fontId="3"/>
  </si>
  <si>
    <t>予算額　Ａ</t>
    <rPh sb="0" eb="3">
      <t>ヨサンガク</t>
    </rPh>
    <phoneticPr fontId="3"/>
  </si>
  <si>
    <t>決算額　Ｂ</t>
    <rPh sb="0" eb="3">
      <t>ケッサンガク</t>
    </rPh>
    <phoneticPr fontId="3"/>
  </si>
  <si>
    <t>差額(B－A)</t>
    <rPh sb="0" eb="2">
      <t>サガク</t>
    </rPh>
    <phoneticPr fontId="3"/>
  </si>
  <si>
    <t>備　　考</t>
    <rPh sb="0" eb="1">
      <t>ソナエ</t>
    </rPh>
    <rPh sb="3" eb="4">
      <t>コウ</t>
    </rPh>
    <phoneticPr fontId="3"/>
  </si>
  <si>
    <t>　収　入　の　部</t>
  </si>
  <si>
    <t>前期繰越額</t>
    <rPh sb="1" eb="2">
      <t>キ</t>
    </rPh>
    <phoneticPr fontId="3"/>
  </si>
  <si>
    <t>一般会計より繰入</t>
    <rPh sb="0" eb="2">
      <t>イッパン</t>
    </rPh>
    <rPh sb="2" eb="4">
      <t>カイケイ</t>
    </rPh>
    <rPh sb="6" eb="7">
      <t>ク</t>
    </rPh>
    <rPh sb="7" eb="8">
      <t>イ</t>
    </rPh>
    <phoneticPr fontId="3"/>
  </si>
  <si>
    <t>受取利息</t>
    <rPh sb="0" eb="2">
      <t>ウケトリ</t>
    </rPh>
    <rPh sb="2" eb="4">
      <t>リソク</t>
    </rPh>
    <phoneticPr fontId="3"/>
  </si>
  <si>
    <t>　収　入　合　計</t>
    <phoneticPr fontId="3"/>
  </si>
  <si>
    <t>　支　出　の　部</t>
    <rPh sb="1" eb="2">
      <t>ササ</t>
    </rPh>
    <rPh sb="3" eb="4">
      <t>デ</t>
    </rPh>
    <rPh sb="7" eb="8">
      <t>ブ</t>
    </rPh>
    <phoneticPr fontId="3"/>
  </si>
  <si>
    <t>一般会計へ繰出</t>
    <rPh sb="0" eb="2">
      <t>イッパン</t>
    </rPh>
    <rPh sb="2" eb="4">
      <t>カイケイ</t>
    </rPh>
    <rPh sb="5" eb="6">
      <t>ク</t>
    </rPh>
    <rPh sb="6" eb="7">
      <t>ダ</t>
    </rPh>
    <phoneticPr fontId="3"/>
  </si>
  <si>
    <t>　当期収支差額</t>
    <rPh sb="1" eb="3">
      <t>トウキ</t>
    </rPh>
    <rPh sb="3" eb="5">
      <t>シュウシ</t>
    </rPh>
    <rPh sb="5" eb="7">
      <t>サガク</t>
    </rPh>
    <phoneticPr fontId="3"/>
  </si>
  <si>
    <t>（２）顕彰碑基金</t>
    <rPh sb="3" eb="6">
      <t>ケンショウヒ</t>
    </rPh>
    <phoneticPr fontId="3"/>
  </si>
  <si>
    <t>－ 6 －</t>
    <phoneticPr fontId="3"/>
  </si>
  <si>
    <t>５．貸借対照表</t>
    <rPh sb="2" eb="4">
      <t>タイシャク</t>
    </rPh>
    <rPh sb="4" eb="7">
      <t>タイショウヒョウ</t>
    </rPh>
    <phoneticPr fontId="3"/>
  </si>
  <si>
    <t>５－１．一般会計</t>
    <rPh sb="4" eb="6">
      <t>イッパン</t>
    </rPh>
    <rPh sb="6" eb="8">
      <t>カイケイ</t>
    </rPh>
    <phoneticPr fontId="3"/>
  </si>
  <si>
    <t>期　首</t>
    <rPh sb="0" eb="1">
      <t>キ</t>
    </rPh>
    <rPh sb="2" eb="3">
      <t>クビ</t>
    </rPh>
    <phoneticPr fontId="3"/>
  </si>
  <si>
    <t>期　末</t>
    <rPh sb="0" eb="1">
      <t>キ</t>
    </rPh>
    <rPh sb="2" eb="3">
      <t>スエ</t>
    </rPh>
    <phoneticPr fontId="3"/>
  </si>
  <si>
    <t>増 加 額</t>
    <rPh sb="0" eb="1">
      <t>ゾウ</t>
    </rPh>
    <rPh sb="2" eb="3">
      <t>カ</t>
    </rPh>
    <rPh sb="4" eb="5">
      <t>ガク</t>
    </rPh>
    <phoneticPr fontId="3"/>
  </si>
  <si>
    <t>Ⅰ　資産の部</t>
    <rPh sb="2" eb="4">
      <t>シサン</t>
    </rPh>
    <rPh sb="5" eb="6">
      <t>ブ</t>
    </rPh>
    <phoneticPr fontId="3"/>
  </si>
  <si>
    <t>１．流動資産</t>
    <rPh sb="2" eb="4">
      <t>リュウドウ</t>
    </rPh>
    <rPh sb="4" eb="6">
      <t>シサン</t>
    </rPh>
    <phoneticPr fontId="3"/>
  </si>
  <si>
    <t>現　金</t>
    <rPh sb="0" eb="1">
      <t>ウツツ</t>
    </rPh>
    <rPh sb="2" eb="3">
      <t>キン</t>
    </rPh>
    <phoneticPr fontId="3"/>
  </si>
  <si>
    <t>預　金</t>
    <rPh sb="0" eb="1">
      <t>アズカリ</t>
    </rPh>
    <rPh sb="2" eb="3">
      <t>カネ</t>
    </rPh>
    <phoneticPr fontId="3"/>
  </si>
  <si>
    <t>預金</t>
    <rPh sb="0" eb="1">
      <t>アズカリ</t>
    </rPh>
    <rPh sb="1" eb="2">
      <t>カネ</t>
    </rPh>
    <phoneticPr fontId="3"/>
  </si>
  <si>
    <t>振替口座</t>
    <rPh sb="0" eb="2">
      <t>フリカエ</t>
    </rPh>
    <rPh sb="2" eb="4">
      <t>コウザ</t>
    </rPh>
    <phoneticPr fontId="3"/>
  </si>
  <si>
    <t>仮　払　金</t>
    <rPh sb="0" eb="1">
      <t>カリ</t>
    </rPh>
    <rPh sb="2" eb="3">
      <t>バライ</t>
    </rPh>
    <rPh sb="4" eb="5">
      <t>キン</t>
    </rPh>
    <phoneticPr fontId="3"/>
  </si>
  <si>
    <t>未　収　金</t>
    <rPh sb="0" eb="1">
      <t>ミ</t>
    </rPh>
    <rPh sb="2" eb="3">
      <t>オサム</t>
    </rPh>
    <rPh sb="4" eb="5">
      <t>カネ</t>
    </rPh>
    <phoneticPr fontId="3"/>
  </si>
  <si>
    <t>助成金等</t>
    <rPh sb="0" eb="3">
      <t>ジョセイキン</t>
    </rPh>
    <rPh sb="3" eb="4">
      <t>トウ</t>
    </rPh>
    <phoneticPr fontId="3"/>
  </si>
  <si>
    <t>２．固定資産</t>
    <rPh sb="2" eb="6">
      <t>コテイシサン</t>
    </rPh>
    <phoneticPr fontId="3"/>
  </si>
  <si>
    <t>未収金</t>
    <rPh sb="0" eb="1">
      <t>ミ</t>
    </rPh>
    <rPh sb="1" eb="2">
      <t>オサム</t>
    </rPh>
    <rPh sb="2" eb="3">
      <t>カネ</t>
    </rPh>
    <phoneticPr fontId="3"/>
  </si>
  <si>
    <t>什器備品</t>
    <phoneticPr fontId="3"/>
  </si>
  <si>
    <t>資 産 の 部 合 計</t>
    <phoneticPr fontId="3"/>
  </si>
  <si>
    <t>Ⅱ　負債の部</t>
    <rPh sb="2" eb="4">
      <t>フサイ</t>
    </rPh>
    <rPh sb="5" eb="6">
      <t>ブ</t>
    </rPh>
    <phoneticPr fontId="3"/>
  </si>
  <si>
    <t>１．流動負債</t>
    <rPh sb="2" eb="4">
      <t>リュウドウ</t>
    </rPh>
    <rPh sb="4" eb="6">
      <t>フサイ</t>
    </rPh>
    <phoneticPr fontId="3"/>
  </si>
  <si>
    <t>短期借入金</t>
    <rPh sb="0" eb="2">
      <t>タンキ</t>
    </rPh>
    <phoneticPr fontId="3"/>
  </si>
  <si>
    <t>未　払　金</t>
  </si>
  <si>
    <t>前　受　金</t>
    <rPh sb="4" eb="5">
      <t>キン</t>
    </rPh>
    <phoneticPr fontId="3"/>
  </si>
  <si>
    <t>仮　受　金</t>
    <rPh sb="0" eb="1">
      <t>カリ</t>
    </rPh>
    <rPh sb="2" eb="3">
      <t>ウケ</t>
    </rPh>
    <rPh sb="4" eb="5">
      <t>キン</t>
    </rPh>
    <phoneticPr fontId="3"/>
  </si>
  <si>
    <t>２．固定負債</t>
    <rPh sb="2" eb="4">
      <t>コテイ</t>
    </rPh>
    <rPh sb="4" eb="6">
      <t>フサイ</t>
    </rPh>
    <phoneticPr fontId="3"/>
  </si>
  <si>
    <t>長期借入金</t>
    <rPh sb="0" eb="2">
      <t>チョウキ</t>
    </rPh>
    <rPh sb="2" eb="4">
      <t>カリイレ</t>
    </rPh>
    <phoneticPr fontId="3"/>
  </si>
  <si>
    <t>負 債 の 部 合 計</t>
    <rPh sb="0" eb="1">
      <t>フ</t>
    </rPh>
    <rPh sb="2" eb="3">
      <t>サイ</t>
    </rPh>
    <phoneticPr fontId="3"/>
  </si>
  <si>
    <t>Ⅲ　正味財産の部</t>
    <rPh sb="2" eb="4">
      <t>ショウミ</t>
    </rPh>
    <rPh sb="4" eb="6">
      <t>ザイサン</t>
    </rPh>
    <rPh sb="7" eb="8">
      <t>ブ</t>
    </rPh>
    <phoneticPr fontId="3"/>
  </si>
  <si>
    <t>正味財産</t>
    <rPh sb="0" eb="2">
      <t>ショウミ</t>
    </rPh>
    <rPh sb="2" eb="4">
      <t>ザイサン</t>
    </rPh>
    <phoneticPr fontId="3"/>
  </si>
  <si>
    <t>正味財産の部合計</t>
    <rPh sb="0" eb="1">
      <t>セイ</t>
    </rPh>
    <rPh sb="1" eb="2">
      <t>アジ</t>
    </rPh>
    <rPh sb="2" eb="3">
      <t>ザイ</t>
    </rPh>
    <rPh sb="3" eb="4">
      <t>サン</t>
    </rPh>
    <phoneticPr fontId="3"/>
  </si>
  <si>
    <t>負債及び正味財産の部合計</t>
    <rPh sb="0" eb="1">
      <t>フ</t>
    </rPh>
    <rPh sb="1" eb="2">
      <t>サイ</t>
    </rPh>
    <rPh sb="2" eb="3">
      <t>オヨ</t>
    </rPh>
    <rPh sb="4" eb="6">
      <t>ショウミ</t>
    </rPh>
    <rPh sb="6" eb="8">
      <t>ザイサン</t>
    </rPh>
    <phoneticPr fontId="3"/>
  </si>
  <si>
    <t>５－２．特定資産増減計算書</t>
    <rPh sb="4" eb="6">
      <t>トクテイ</t>
    </rPh>
    <rPh sb="6" eb="8">
      <t>シサン</t>
    </rPh>
    <rPh sb="8" eb="10">
      <t>ゾウゲン</t>
    </rPh>
    <rPh sb="10" eb="13">
      <t>ケイサンショ</t>
    </rPh>
    <phoneticPr fontId="3"/>
  </si>
  <si>
    <t>前期末残高</t>
    <rPh sb="0" eb="3">
      <t>ゼンキマツ</t>
    </rPh>
    <rPh sb="3" eb="5">
      <t>ザンダカ</t>
    </rPh>
    <phoneticPr fontId="3"/>
  </si>
  <si>
    <t>当期増減額</t>
    <rPh sb="0" eb="2">
      <t>トウキ</t>
    </rPh>
    <rPh sb="2" eb="5">
      <t>ゾウゲンガク</t>
    </rPh>
    <phoneticPr fontId="3"/>
  </si>
  <si>
    <t>当期末残高</t>
    <rPh sb="0" eb="3">
      <t>トウキマツ</t>
    </rPh>
    <rPh sb="3" eb="5">
      <t>ザンダカ</t>
    </rPh>
    <phoneticPr fontId="3"/>
  </si>
  <si>
    <t>　　会津信用金庫</t>
    <rPh sb="2" eb="4">
      <t>アイヅ</t>
    </rPh>
    <rPh sb="4" eb="6">
      <t>シンヨウ</t>
    </rPh>
    <rPh sb="6" eb="8">
      <t>キンコ</t>
    </rPh>
    <phoneticPr fontId="3"/>
  </si>
  <si>
    <t xml:space="preserve"> 定期</t>
    <rPh sb="1" eb="3">
      <t>テイキ</t>
    </rPh>
    <phoneticPr fontId="3"/>
  </si>
  <si>
    <t>　　ゆうちょ銀行</t>
    <rPh sb="6" eb="8">
      <t>ギンコウ</t>
    </rPh>
    <phoneticPr fontId="3"/>
  </si>
  <si>
    <t xml:space="preserve"> 定額</t>
    <rPh sb="1" eb="3">
      <t>テイガク</t>
    </rPh>
    <phoneticPr fontId="3"/>
  </si>
  <si>
    <t>合  計</t>
    <phoneticPr fontId="3"/>
  </si>
  <si>
    <t>－ 7 －</t>
    <phoneticPr fontId="3"/>
  </si>
  <si>
    <t>６．財産目録</t>
    <rPh sb="2" eb="4">
      <t>ザイサン</t>
    </rPh>
    <rPh sb="4" eb="6">
      <t>モクロク</t>
    </rPh>
    <phoneticPr fontId="3"/>
  </si>
  <si>
    <t>　　ゆうちょ銀行(漆）</t>
    <rPh sb="6" eb="8">
      <t>ギンコウ</t>
    </rPh>
    <rPh sb="9" eb="10">
      <t>ウルシ</t>
    </rPh>
    <phoneticPr fontId="3"/>
  </si>
  <si>
    <t>　　東邦銀行</t>
    <rPh sb="2" eb="4">
      <t>トウホウ</t>
    </rPh>
    <rPh sb="4" eb="6">
      <t>ギンコウ</t>
    </rPh>
    <phoneticPr fontId="3"/>
  </si>
  <si>
    <t>　　第四銀行</t>
    <rPh sb="2" eb="4">
      <t>ダイシ</t>
    </rPh>
    <rPh sb="4" eb="6">
      <t>ギンコウ</t>
    </rPh>
    <phoneticPr fontId="3"/>
  </si>
  <si>
    <t>　助成金・補助金</t>
    <rPh sb="1" eb="4">
      <t>ジョセイキン</t>
    </rPh>
    <rPh sb="5" eb="8">
      <t>ホジョキン</t>
    </rPh>
    <phoneticPr fontId="3"/>
  </si>
  <si>
    <t>特定資産</t>
    <rPh sb="0" eb="2">
      <t>トクテイ</t>
    </rPh>
    <rPh sb="2" eb="4">
      <t>シサン</t>
    </rPh>
    <phoneticPr fontId="3"/>
  </si>
  <si>
    <t>　桜の里親基金</t>
    <rPh sb="1" eb="2">
      <t>サクラ</t>
    </rPh>
    <rPh sb="3" eb="5">
      <t>サトオヤ</t>
    </rPh>
    <rPh sb="5" eb="7">
      <t>キキン</t>
    </rPh>
    <phoneticPr fontId="3"/>
  </si>
  <si>
    <t>　顕彰碑基金</t>
    <phoneticPr fontId="3"/>
  </si>
  <si>
    <t>未　払　金</t>
    <phoneticPr fontId="3"/>
  </si>
  <si>
    <t>前　受　金</t>
    <rPh sb="0" eb="1">
      <t>ゼン</t>
    </rPh>
    <rPh sb="2" eb="3">
      <t>ウケ</t>
    </rPh>
    <rPh sb="4" eb="5">
      <t>キン</t>
    </rPh>
    <phoneticPr fontId="3"/>
  </si>
  <si>
    <t>－ 8 －</t>
    <phoneticPr fontId="3"/>
  </si>
  <si>
    <t>７．監査報告</t>
    <rPh sb="2" eb="4">
      <t>カンサ</t>
    </rPh>
    <rPh sb="4" eb="6">
      <t>ホウコク</t>
    </rPh>
    <phoneticPr fontId="3"/>
  </si>
  <si>
    <t>　　令和３年度(令和３年４月1日から令和４年３月31日まで)における会計及び業務の監査</t>
    <rPh sb="2" eb="4">
      <t>レイワ</t>
    </rPh>
    <rPh sb="5" eb="7">
      <t>ネンド</t>
    </rPh>
    <rPh sb="6" eb="7">
      <t>ド</t>
    </rPh>
    <rPh sb="8" eb="10">
      <t>レイワ</t>
    </rPh>
    <rPh sb="11" eb="12">
      <t>ネン</t>
    </rPh>
    <rPh sb="13" eb="14">
      <t>ガツ</t>
    </rPh>
    <rPh sb="15" eb="16">
      <t>ニチ</t>
    </rPh>
    <rPh sb="18" eb="20">
      <t>レイワ</t>
    </rPh>
    <rPh sb="21" eb="22">
      <t>ネン</t>
    </rPh>
    <rPh sb="23" eb="24">
      <t>ガツ</t>
    </rPh>
    <rPh sb="26" eb="27">
      <t>ニチ</t>
    </rPh>
    <phoneticPr fontId="3"/>
  </si>
  <si>
    <t>　を実施しました。</t>
    <phoneticPr fontId="3"/>
  </si>
  <si>
    <t>　（１）監査の方法</t>
    <rPh sb="4" eb="6">
      <t>カンサ</t>
    </rPh>
    <rPh sb="7" eb="9">
      <t>ホウホウ</t>
    </rPh>
    <phoneticPr fontId="17"/>
  </si>
  <si>
    <t>　　　①　会計監査については、会計帳簿及び関係書類の閲覧等必要と思われる監査手続</t>
    <rPh sb="5" eb="7">
      <t>カイケイ</t>
    </rPh>
    <rPh sb="7" eb="9">
      <t>カンサ</t>
    </rPh>
    <rPh sb="15" eb="20">
      <t>カイケイチヨウボオヨ</t>
    </rPh>
    <rPh sb="21" eb="25">
      <t>カンケイショルイ</t>
    </rPh>
    <rPh sb="26" eb="28">
      <t>エツラン</t>
    </rPh>
    <rPh sb="28" eb="29">
      <t>トウ</t>
    </rPh>
    <rPh sb="29" eb="31">
      <t>ヒツヨウ</t>
    </rPh>
    <rPh sb="32" eb="33">
      <t>オモ</t>
    </rPh>
    <rPh sb="36" eb="38">
      <t>カンサ</t>
    </rPh>
    <rPh sb="38" eb="40">
      <t>テツヅ</t>
    </rPh>
    <phoneticPr fontId="17"/>
  </si>
  <si>
    <t>　　　　きを用いて、計算書類の適正さを検証しました。</t>
    <rPh sb="10" eb="12">
      <t>ケイサン</t>
    </rPh>
    <rPh sb="12" eb="14">
      <t>ショルイ</t>
    </rPh>
    <rPh sb="15" eb="17">
      <t>テキセイ</t>
    </rPh>
    <rPh sb="19" eb="21">
      <t>ケンショウ</t>
    </rPh>
    <phoneticPr fontId="17"/>
  </si>
  <si>
    <t>　　　②　業務監査については、理事会への出席及び関係書類の閲覧等必要と思われる監</t>
    <rPh sb="5" eb="7">
      <t>ギ</t>
    </rPh>
    <rPh sb="7" eb="9">
      <t>カンサ</t>
    </rPh>
    <rPh sb="15" eb="18">
      <t>リジカイ</t>
    </rPh>
    <rPh sb="20" eb="22">
      <t>シュッセキ</t>
    </rPh>
    <rPh sb="22" eb="23">
      <t>オヨ</t>
    </rPh>
    <rPh sb="24" eb="28">
      <t>カンケイショルイ</t>
    </rPh>
    <rPh sb="29" eb="31">
      <t>エツラン</t>
    </rPh>
    <rPh sb="31" eb="32">
      <t>トウ</t>
    </rPh>
    <rPh sb="32" eb="34">
      <t>ヒツヨウ</t>
    </rPh>
    <rPh sb="35" eb="36">
      <t>オモ</t>
    </rPh>
    <rPh sb="39" eb="40">
      <t>カン</t>
    </rPh>
    <phoneticPr fontId="17"/>
  </si>
  <si>
    <t>　　　　査手続きを用いて、業務執行の適正さを検証しました。</t>
    <rPh sb="13" eb="15">
      <t>ギョウム</t>
    </rPh>
    <rPh sb="15" eb="17">
      <t>シッコウ</t>
    </rPh>
    <rPh sb="18" eb="20">
      <t>テキセイ</t>
    </rPh>
    <rPh sb="22" eb="24">
      <t>ケンショウ</t>
    </rPh>
    <phoneticPr fontId="17"/>
  </si>
  <si>
    <t>　２．監査意見</t>
    <rPh sb="3" eb="5">
      <t>カンサ</t>
    </rPh>
    <rPh sb="5" eb="7">
      <t>イケン</t>
    </rPh>
    <phoneticPr fontId="17"/>
  </si>
  <si>
    <t>　（１）会計監査結果については、適正に会計処理されていると認めます。</t>
    <rPh sb="4" eb="6">
      <t>カイケイ</t>
    </rPh>
    <rPh sb="6" eb="8">
      <t>カンサ</t>
    </rPh>
    <rPh sb="8" eb="10">
      <t>ケッカ</t>
    </rPh>
    <rPh sb="16" eb="18">
      <t>テキセイ</t>
    </rPh>
    <rPh sb="19" eb="21">
      <t>カイケイ</t>
    </rPh>
    <rPh sb="21" eb="23">
      <t>ショリ</t>
    </rPh>
    <rPh sb="29" eb="30">
      <t>ミト</t>
    </rPh>
    <phoneticPr fontId="17"/>
  </si>
  <si>
    <t>　（２）業務監査結果については、適正に業務執行されていると認めます。</t>
    <rPh sb="4" eb="6">
      <t>ギ</t>
    </rPh>
    <rPh sb="6" eb="8">
      <t>カンサ</t>
    </rPh>
    <rPh sb="8" eb="10">
      <t>ケッカ</t>
    </rPh>
    <rPh sb="16" eb="18">
      <t>テキセイ</t>
    </rPh>
    <phoneticPr fontId="17"/>
  </si>
  <si>
    <t>令和４年４月22日　</t>
    <rPh sb="0" eb="1">
      <t>レイ</t>
    </rPh>
    <rPh sb="1" eb="2">
      <t>ワ</t>
    </rPh>
    <rPh sb="3" eb="4">
      <t>ネン</t>
    </rPh>
    <rPh sb="5" eb="6">
      <t>ガツ</t>
    </rPh>
    <rPh sb="8" eb="9">
      <t>ニチ</t>
    </rPh>
    <phoneticPr fontId="3"/>
  </si>
  <si>
    <t>　理事長　佐藤　光信　様</t>
    <rPh sb="1" eb="4">
      <t>リジチョウ</t>
    </rPh>
    <rPh sb="5" eb="10">
      <t>サ</t>
    </rPh>
    <rPh sb="11" eb="12">
      <t>サマ</t>
    </rPh>
    <phoneticPr fontId="3"/>
  </si>
  <si>
    <t>特定非営利活動法人　はるなか</t>
    <rPh sb="0" eb="14">
      <t>トク</t>
    </rPh>
    <phoneticPr fontId="3"/>
  </si>
  <si>
    <t>監事　　歌川　健一</t>
    <rPh sb="0" eb="2">
      <t>カンジ</t>
    </rPh>
    <rPh sb="4" eb="6">
      <t>ウタガワ</t>
    </rPh>
    <rPh sb="7" eb="9">
      <t>ケンイチ</t>
    </rPh>
    <phoneticPr fontId="3"/>
  </si>
  <si>
    <t>監事　　風間　善文</t>
    <rPh sb="0" eb="2">
      <t>カンジ</t>
    </rPh>
    <rPh sb="4" eb="6">
      <t>カザマ</t>
    </rPh>
    <rPh sb="7" eb="9">
      <t>ヨシフミ</t>
    </rPh>
    <phoneticPr fontId="3"/>
  </si>
  <si>
    <t>－ 9 －</t>
    <phoneticPr fontId="3"/>
  </si>
  <si>
    <t>第２号議案　令和４年度事業計画及び収支予算</t>
    <rPh sb="6" eb="8">
      <t>レイワ</t>
    </rPh>
    <rPh sb="9" eb="11">
      <t>ネンド</t>
    </rPh>
    <rPh sb="15" eb="16">
      <t>オヨ</t>
    </rPh>
    <rPh sb="17" eb="19">
      <t>シュウシ</t>
    </rPh>
    <rPh sb="19" eb="21">
      <t>ヨサン</t>
    </rPh>
    <phoneticPr fontId="3"/>
  </si>
  <si>
    <t>(案)</t>
  </si>
  <si>
    <t>　Ⅰ．事業計画</t>
    <rPh sb="3" eb="5">
      <t>ジギョウ</t>
    </rPh>
    <rPh sb="5" eb="7">
      <t>ケイカク</t>
    </rPh>
    <phoneticPr fontId="3"/>
  </si>
  <si>
    <t>１．事業実施の方針</t>
    <rPh sb="2" eb="4">
      <t>ジギョウ</t>
    </rPh>
    <rPh sb="4" eb="6">
      <t>ジッシ</t>
    </rPh>
    <rPh sb="7" eb="9">
      <t>ホウシン</t>
    </rPh>
    <phoneticPr fontId="3"/>
  </si>
  <si>
    <t>　認定ＮＰＯ法人の認定を受けて、次の方針の下に活動を展開する。</t>
    <rPh sb="9" eb="11">
      <t>ニンテイ</t>
    </rPh>
    <rPh sb="12" eb="13">
      <t>ウ</t>
    </rPh>
    <rPh sb="16" eb="17">
      <t>ツギ</t>
    </rPh>
    <rPh sb="18" eb="20">
      <t>ホウシン</t>
    </rPh>
    <rPh sb="21" eb="22">
      <t>モト</t>
    </rPh>
    <rPh sb="23" eb="25">
      <t>カツドウ</t>
    </rPh>
    <rPh sb="26" eb="28">
      <t>テンカイ</t>
    </rPh>
    <phoneticPr fontId="3"/>
  </si>
  <si>
    <t>　　①　今までの活動と補助事業等の内容を踏まえ、各部会の活動を発展的に展開する</t>
    <rPh sb="4" eb="5">
      <t>イマ</t>
    </rPh>
    <rPh sb="8" eb="10">
      <t>カツドウ</t>
    </rPh>
    <rPh sb="15" eb="16">
      <t>トウ</t>
    </rPh>
    <rPh sb="20" eb="21">
      <t>フ</t>
    </rPh>
    <rPh sb="24" eb="26">
      <t>カクブ</t>
    </rPh>
    <phoneticPr fontId="3"/>
  </si>
  <si>
    <t>　　②　事務局と財政的基盤の強化を図り、積極的に広報活動を展開する</t>
    <rPh sb="4" eb="7">
      <t>ジムキョク</t>
    </rPh>
    <rPh sb="8" eb="11">
      <t>ザイセイテキ</t>
    </rPh>
    <rPh sb="11" eb="13">
      <t>キバン</t>
    </rPh>
    <rPh sb="14" eb="16">
      <t>キョウカ</t>
    </rPh>
    <rPh sb="17" eb="18">
      <t>ハカ</t>
    </rPh>
    <rPh sb="20" eb="23">
      <t>セッキョクテキ</t>
    </rPh>
    <rPh sb="24" eb="26">
      <t>コウホウ</t>
    </rPh>
    <rPh sb="26" eb="28">
      <t>カツドウ</t>
    </rPh>
    <rPh sb="29" eb="31">
      <t>テンカイ</t>
    </rPh>
    <phoneticPr fontId="3"/>
  </si>
  <si>
    <t>　　③　漆の採取が実現し、それを使用した製品が頒布されることになったことを踏まえ、</t>
    <rPh sb="4" eb="5">
      <t>ウルシ</t>
    </rPh>
    <rPh sb="6" eb="8">
      <t>サイシュ</t>
    </rPh>
    <rPh sb="9" eb="11">
      <t>ジツゲン</t>
    </rPh>
    <rPh sb="16" eb="18">
      <t>シヨウ</t>
    </rPh>
    <rPh sb="20" eb="22">
      <t>セイヒン</t>
    </rPh>
    <rPh sb="23" eb="25">
      <t>ハンプ</t>
    </rPh>
    <rPh sb="37" eb="38">
      <t>フ</t>
    </rPh>
    <phoneticPr fontId="3"/>
  </si>
  <si>
    <t>　　　『若手への継承』のための活動を確立する</t>
    <rPh sb="4" eb="6">
      <t>ワカテ</t>
    </rPh>
    <rPh sb="8" eb="10">
      <t>ケイショウ</t>
    </rPh>
    <rPh sb="15" eb="17">
      <t>カツドウ</t>
    </rPh>
    <rPh sb="18" eb="20">
      <t>カクリツ</t>
    </rPh>
    <phoneticPr fontId="3"/>
  </si>
  <si>
    <t>２．事業の実施に関する事項</t>
    <rPh sb="2" eb="4">
      <t>ジギョウ</t>
    </rPh>
    <rPh sb="5" eb="7">
      <t>ジッシ</t>
    </rPh>
    <rPh sb="8" eb="9">
      <t>カン</t>
    </rPh>
    <rPh sb="11" eb="13">
      <t>ジコウ</t>
    </rPh>
    <phoneticPr fontId="3"/>
  </si>
  <si>
    <t>（１）助成金等の申請</t>
    <rPh sb="3" eb="6">
      <t>ジョセイキン</t>
    </rPh>
    <rPh sb="6" eb="7">
      <t>トウ</t>
    </rPh>
    <rPh sb="8" eb="10">
      <t>シンセイ</t>
    </rPh>
    <phoneticPr fontId="3"/>
  </si>
  <si>
    <t>　　①　令和４年度森林山村交付金</t>
    <rPh sb="4" eb="6">
      <t>レイワ</t>
    </rPh>
    <rPh sb="9" eb="11">
      <t>シンリン</t>
    </rPh>
    <rPh sb="11" eb="13">
      <t>サンソン</t>
    </rPh>
    <rPh sb="13" eb="16">
      <t>コウフキン</t>
    </rPh>
    <phoneticPr fontId="3"/>
  </si>
  <si>
    <t>申請中　\2,074,000</t>
    <rPh sb="0" eb="2">
      <t>シンセイ</t>
    </rPh>
    <rPh sb="2" eb="3">
      <t>チュウ</t>
    </rPh>
    <phoneticPr fontId="3"/>
  </si>
  <si>
    <t>　　②　令和４年度緑の募金</t>
    <rPh sb="4" eb="6">
      <t>レイワ</t>
    </rPh>
    <rPh sb="7" eb="9">
      <t>ネンド</t>
    </rPh>
    <rPh sb="9" eb="10">
      <t>ミドリ</t>
    </rPh>
    <rPh sb="11" eb="13">
      <t>ボキン</t>
    </rPh>
    <phoneticPr fontId="3"/>
  </si>
  <si>
    <t>申請中　\200,000</t>
    <rPh sb="0" eb="3">
      <t>シンセイチュウ</t>
    </rPh>
    <phoneticPr fontId="3"/>
  </si>
  <si>
    <t>　　③　令和４年フォレスト助成金</t>
    <phoneticPr fontId="3"/>
  </si>
  <si>
    <t>　　④　令和４年度サントリーみらいチャレンジプログラム</t>
    <phoneticPr fontId="3"/>
  </si>
  <si>
    <t>申請中　\1,000,000</t>
    <rPh sb="0" eb="3">
      <t>シンセイチュウ</t>
    </rPh>
    <phoneticPr fontId="3"/>
  </si>
  <si>
    <t>　　　　補助金・助成金情報により、適宜実施する</t>
    <rPh sb="4" eb="7">
      <t>ホジョキン</t>
    </rPh>
    <rPh sb="8" eb="11">
      <t>ジョセイキン</t>
    </rPh>
    <rPh sb="11" eb="13">
      <t>ジョウホウ</t>
    </rPh>
    <rPh sb="17" eb="19">
      <t>テキギ</t>
    </rPh>
    <rPh sb="19" eb="21">
      <t>ジッシ</t>
    </rPh>
    <phoneticPr fontId="3"/>
  </si>
  <si>
    <t>（２）事業別事業内容</t>
    <rPh sb="3" eb="5">
      <t>ジギョウ</t>
    </rPh>
    <rPh sb="5" eb="6">
      <t>ベツ</t>
    </rPh>
    <rPh sb="6" eb="8">
      <t>ジギョウ</t>
    </rPh>
    <rPh sb="8" eb="10">
      <t>ナイヨウ</t>
    </rPh>
    <phoneticPr fontId="3"/>
  </si>
  <si>
    <t>　　①　青木山の里山再生事業</t>
    <phoneticPr fontId="3"/>
  </si>
  <si>
    <t>　　　　緑の募金、森林山村交付金、フォレスト助成金等の補助金・助成金全額又は一部を</t>
    <phoneticPr fontId="3"/>
  </si>
  <si>
    <t>　　　成金全額又は一部を活用して、次の活動を実施する。</t>
    <rPh sb="3" eb="5">
      <t>ナリキン</t>
    </rPh>
    <rPh sb="5" eb="7">
      <t>ゼンガク</t>
    </rPh>
    <rPh sb="7" eb="8">
      <t>マタ</t>
    </rPh>
    <rPh sb="9" eb="11">
      <t>イチブ</t>
    </rPh>
    <rPh sb="12" eb="14">
      <t>カツヨウ</t>
    </rPh>
    <rPh sb="17" eb="18">
      <t>ツギ</t>
    </rPh>
    <rPh sb="19" eb="21">
      <t>カツドウ</t>
    </rPh>
    <rPh sb="22" eb="24">
      <t>ジッシ</t>
    </rPh>
    <phoneticPr fontId="3"/>
  </si>
  <si>
    <t>森林整備(里山づくり、小田山市民公園市有林)</t>
    <rPh sb="11" eb="14">
      <t>オダヤマ</t>
    </rPh>
    <rPh sb="14" eb="16">
      <t>シミン</t>
    </rPh>
    <rPh sb="16" eb="18">
      <t>コウエン</t>
    </rPh>
    <rPh sb="18" eb="21">
      <t>シユウリン</t>
    </rPh>
    <phoneticPr fontId="3"/>
  </si>
  <si>
    <t>森林山村交付金</t>
  </si>
  <si>
    <t>森林整備(里山づくり、小田山・青木山)</t>
    <rPh sb="11" eb="14">
      <t>オダヤマ</t>
    </rPh>
    <rPh sb="15" eb="17">
      <t>アオキ</t>
    </rPh>
    <rPh sb="17" eb="18">
      <t>ヤマ</t>
    </rPh>
    <phoneticPr fontId="3"/>
  </si>
  <si>
    <t>緑の募金</t>
  </si>
  <si>
    <t>自然観察会</t>
  </si>
  <si>
    <t>フォレスト助成金</t>
  </si>
  <si>
    <t>下刈作業の委託</t>
    <rPh sb="0" eb="2">
      <t>シタガ</t>
    </rPh>
    <rPh sb="2" eb="4">
      <t>サギョウ</t>
    </rPh>
    <rPh sb="5" eb="7">
      <t>イタク</t>
    </rPh>
    <phoneticPr fontId="3"/>
  </si>
  <si>
    <t>サントリーみらい</t>
  </si>
  <si>
    <t>　　②　漆のぐい呑み事業</t>
    <rPh sb="4" eb="5">
      <t>ウルシ</t>
    </rPh>
    <rPh sb="8" eb="9">
      <t>ノ</t>
    </rPh>
    <rPh sb="10" eb="12">
      <t>ジギョウ</t>
    </rPh>
    <phoneticPr fontId="3"/>
  </si>
  <si>
    <t>　　　　有限会社渡辺宗太商店「会津酒楽館」とコラボレーションした事業で、令和３年度</t>
    <rPh sb="32" eb="34">
      <t>ジギョウ</t>
    </rPh>
    <phoneticPr fontId="3"/>
  </si>
  <si>
    <t>　　　東北電力「東北・新潟の活性化応援プログラム」特別助成と令和３年度サントリーみ</t>
    <phoneticPr fontId="3"/>
  </si>
  <si>
    <t>　　　らいチャレンジプログラム支援金を活用して、次の事業を展開する。</t>
    <rPh sb="15" eb="17">
      <t>シエン</t>
    </rPh>
    <rPh sb="26" eb="28">
      <t>ジギョウ</t>
    </rPh>
    <rPh sb="29" eb="31">
      <t>テンカイ</t>
    </rPh>
    <phoneticPr fontId="3"/>
  </si>
  <si>
    <t>　　　　　</t>
    <phoneticPr fontId="3"/>
  </si>
  <si>
    <t>ぐい呑み製作　４月～５月、梱包・納品　５月末</t>
    <rPh sb="2" eb="3">
      <t>ノ</t>
    </rPh>
    <rPh sb="4" eb="6">
      <t>セイサク</t>
    </rPh>
    <rPh sb="8" eb="9">
      <t>ガツ</t>
    </rPh>
    <rPh sb="11" eb="12">
      <t>ガツ</t>
    </rPh>
    <rPh sb="13" eb="15">
      <t>コンポウ</t>
    </rPh>
    <rPh sb="16" eb="18">
      <t>ノウヒン</t>
    </rPh>
    <rPh sb="20" eb="21">
      <t>ガツ</t>
    </rPh>
    <rPh sb="21" eb="22">
      <t>スエ</t>
    </rPh>
    <phoneticPr fontId="3"/>
  </si>
  <si>
    <t>「会津酒楽館」で頒布開始　６月中旬～</t>
    <rPh sb="8" eb="10">
      <t>ハンプ</t>
    </rPh>
    <rPh sb="10" eb="12">
      <t>カイシ</t>
    </rPh>
    <rPh sb="14" eb="15">
      <t>ガツ</t>
    </rPh>
    <rPh sb="15" eb="17">
      <t>チュウジュン</t>
    </rPh>
    <phoneticPr fontId="3"/>
  </si>
  <si>
    <t>パンフレット等印刷　５月、ホームページリニューアル　６月</t>
    <rPh sb="6" eb="7">
      <t>トウ</t>
    </rPh>
    <rPh sb="7" eb="9">
      <t>インサツ</t>
    </rPh>
    <rPh sb="11" eb="12">
      <t>ガツ</t>
    </rPh>
    <rPh sb="27" eb="28">
      <t>ガツ</t>
    </rPh>
    <phoneticPr fontId="3"/>
  </si>
  <si>
    <t>サントリーみらいチャレンジプログラム報告　８月</t>
  </si>
  <si>
    <t>東北電力「東北・新潟の活性化応援プログラム」報告　10月</t>
    <phoneticPr fontId="3"/>
  </si>
  <si>
    <t>　　③　漆部会</t>
    <rPh sb="4" eb="5">
      <t>ウルシ</t>
    </rPh>
    <rPh sb="5" eb="7">
      <t>ブカイ</t>
    </rPh>
    <phoneticPr fontId="3"/>
  </si>
  <si>
    <t>植栽地整備－－－御山、田面、川前、雄国等</t>
    <rPh sb="0" eb="3">
      <t>ショクサイチ</t>
    </rPh>
    <rPh sb="3" eb="5">
      <t>セイビ</t>
    </rPh>
    <rPh sb="8" eb="10">
      <t>オヤマ</t>
    </rPh>
    <rPh sb="11" eb="13">
      <t>タズラ</t>
    </rPh>
    <rPh sb="14" eb="16">
      <t>カワマエ</t>
    </rPh>
    <rPh sb="17" eb="19">
      <t>オグニ</t>
    </rPh>
    <rPh sb="19" eb="20">
      <t>トウ</t>
    </rPh>
    <phoneticPr fontId="3"/>
  </si>
  <si>
    <t>漆普及事業</t>
  </si>
  <si>
    <t>⑨の『若手への継承』のための活動</t>
    <phoneticPr fontId="3"/>
  </si>
  <si>
    <r>
      <t>　　④　</t>
    </r>
    <r>
      <rPr>
        <sz val="11"/>
        <rFont val="ＨＧ正楷書体"/>
        <family val="1"/>
        <charset val="128"/>
      </rPr>
      <t>桜の里親事業</t>
    </r>
    <rPh sb="4" eb="5">
      <t>サクラ</t>
    </rPh>
    <rPh sb="6" eb="8">
      <t>サトオヤ</t>
    </rPh>
    <rPh sb="8" eb="10">
      <t>ジギョウ</t>
    </rPh>
    <phoneticPr fontId="3"/>
  </si>
  <si>
    <t>　　　　里親の新規受付は、青木山に限定、小田山の里親割り付け・プレート設置</t>
    <rPh sb="4" eb="6">
      <t>サトオヤ</t>
    </rPh>
    <rPh sb="7" eb="9">
      <t>シンキ</t>
    </rPh>
    <rPh sb="9" eb="11">
      <t>ウケツケ</t>
    </rPh>
    <rPh sb="13" eb="15">
      <t>アオキ</t>
    </rPh>
    <rPh sb="15" eb="16">
      <t>ヤマ</t>
    </rPh>
    <rPh sb="17" eb="19">
      <t>ゲンテイ</t>
    </rPh>
    <rPh sb="20" eb="23">
      <t>オダヤマ</t>
    </rPh>
    <rPh sb="24" eb="26">
      <t>サトオヤ</t>
    </rPh>
    <rPh sb="26" eb="27">
      <t>ワ</t>
    </rPh>
    <rPh sb="28" eb="29">
      <t>ツ</t>
    </rPh>
    <rPh sb="35" eb="37">
      <t>セッチ</t>
    </rPh>
    <phoneticPr fontId="3"/>
  </si>
  <si>
    <t>植樹(小田山・青木山)</t>
    <rPh sb="0" eb="2">
      <t>ショクジュ</t>
    </rPh>
    <rPh sb="3" eb="6">
      <t>オダヤマ</t>
    </rPh>
    <phoneticPr fontId="3"/>
  </si>
  <si>
    <t>名札設置(小田山・青木山)</t>
    <rPh sb="0" eb="2">
      <t>ナフダ</t>
    </rPh>
    <rPh sb="2" eb="4">
      <t>セッチ</t>
    </rPh>
    <phoneticPr fontId="3"/>
  </si>
  <si>
    <t>- 10 -</t>
    <phoneticPr fontId="3"/>
  </si>
  <si>
    <t>　　⑤　藍・棉・綿部会</t>
    <rPh sb="4" eb="5">
      <t>アイ</t>
    </rPh>
    <rPh sb="6" eb="7">
      <t>メン</t>
    </rPh>
    <rPh sb="8" eb="9">
      <t>ワタ</t>
    </rPh>
    <rPh sb="9" eb="11">
      <t>ブカイ</t>
    </rPh>
    <phoneticPr fontId="3"/>
  </si>
  <si>
    <t>綿普及事業</t>
    <rPh sb="0" eb="1">
      <t>ワタ</t>
    </rPh>
    <phoneticPr fontId="3"/>
  </si>
  <si>
    <t>　　⑥　桜部会</t>
    <rPh sb="4" eb="5">
      <t>サクラ</t>
    </rPh>
    <rPh sb="5" eb="7">
      <t>ブカイ</t>
    </rPh>
    <phoneticPr fontId="3"/>
  </si>
  <si>
    <t>桜普及事業</t>
    <rPh sb="0" eb="1">
      <t>サクラ</t>
    </rPh>
    <phoneticPr fontId="3"/>
  </si>
  <si>
    <t>　　⑥　自然環境部会</t>
    <rPh sb="4" eb="6">
      <t>シゼン</t>
    </rPh>
    <rPh sb="6" eb="8">
      <t>カンキョウ</t>
    </rPh>
    <rPh sb="8" eb="10">
      <t>ブカイ</t>
    </rPh>
    <phoneticPr fontId="3"/>
  </si>
  <si>
    <t>会津生物同好会、東北自然保護の集い等関連団体との交流</t>
  </si>
  <si>
    <t>自然観察会　御薬園西側駐車場に８時半集合して出発します</t>
    <rPh sb="0" eb="2">
      <t>シゼン</t>
    </rPh>
    <rPh sb="2" eb="4">
      <t>カンサツ</t>
    </rPh>
    <rPh sb="4" eb="5">
      <t>カイ</t>
    </rPh>
    <rPh sb="6" eb="9">
      <t>オヤクエン</t>
    </rPh>
    <rPh sb="9" eb="11">
      <t>ニシガワ</t>
    </rPh>
    <rPh sb="11" eb="14">
      <t>チュウシャジョウ</t>
    </rPh>
    <rPh sb="16" eb="17">
      <t>ジ</t>
    </rPh>
    <rPh sb="17" eb="18">
      <t>ハン</t>
    </rPh>
    <rPh sb="18" eb="20">
      <t>シュウゴウ</t>
    </rPh>
    <rPh sb="22" eb="24">
      <t>シュッパツ</t>
    </rPh>
    <phoneticPr fontId="3"/>
  </si>
  <si>
    <t>　4/18 塔寺山(会津坂下町)、5/12大仏山(喜多方市),5/19仙台平(田村市滝根町)</t>
    <rPh sb="10" eb="15">
      <t>アイヅバンゲマチ</t>
    </rPh>
    <rPh sb="25" eb="29">
      <t>キタカタシ</t>
    </rPh>
    <rPh sb="35" eb="37">
      <t>センダイ</t>
    </rPh>
    <rPh sb="37" eb="38">
      <t>タイ</t>
    </rPh>
    <rPh sb="39" eb="42">
      <t>タムラシ</t>
    </rPh>
    <rPh sb="42" eb="45">
      <t>タキネマチ</t>
    </rPh>
    <phoneticPr fontId="3"/>
  </si>
  <si>
    <t>　5/25大蔵山・菅名岳(新潟県五泉市)、6/6萋卉(ｻｲｷ)峠(郡山市湖南町),7/6天鏡台</t>
    <rPh sb="24" eb="26">
      <t>サイキ</t>
    </rPh>
    <phoneticPr fontId="3"/>
  </si>
  <si>
    <t>　(猪苗代町)、8/19西吾妻山(健脚・登山？),9/1荒海山(南会津町)、9/21不動川</t>
    <rPh sb="2" eb="6">
      <t>イナワシロマチ</t>
    </rPh>
    <rPh sb="12" eb="13">
      <t>ニシ</t>
    </rPh>
    <rPh sb="13" eb="16">
      <t>アズマヤマ</t>
    </rPh>
    <rPh sb="17" eb="19">
      <t>ケンキャク</t>
    </rPh>
    <rPh sb="20" eb="22">
      <t>トザン</t>
    </rPh>
    <rPh sb="28" eb="30">
      <t>アラカイ</t>
    </rPh>
    <rPh sb="30" eb="31">
      <t>サン</t>
    </rPh>
    <rPh sb="32" eb="36">
      <t>ミナミアイヅマチ</t>
    </rPh>
    <rPh sb="42" eb="45">
      <t>フドウガワ</t>
    </rPh>
    <phoneticPr fontId="3"/>
  </si>
  <si>
    <t>　(会津若松市)、10/5市野峠(会津美里町)イザベラバードの道</t>
    <rPh sb="2" eb="7">
      <t>アイ</t>
    </rPh>
    <rPh sb="13" eb="15">
      <t>イチノ</t>
    </rPh>
    <rPh sb="15" eb="16">
      <t>トウゲ</t>
    </rPh>
    <rPh sb="17" eb="21">
      <t>アイヅミサト</t>
    </rPh>
    <rPh sb="21" eb="22">
      <t>マチ</t>
    </rPh>
    <rPh sb="31" eb="32">
      <t>ミチ</t>
    </rPh>
    <phoneticPr fontId="3"/>
  </si>
  <si>
    <t>御薬園除草作業・薬草チェック　６月16日(木)</t>
    <rPh sb="0" eb="3">
      <t>オヤクエン</t>
    </rPh>
    <rPh sb="3" eb="5">
      <t>ジョソウ</t>
    </rPh>
    <rPh sb="5" eb="7">
      <t>サギョウ</t>
    </rPh>
    <rPh sb="8" eb="10">
      <t>ヤクソウ</t>
    </rPh>
    <rPh sb="16" eb="17">
      <t>ガツ</t>
    </rPh>
    <rPh sb="19" eb="20">
      <t>ニチ</t>
    </rPh>
    <rPh sb="21" eb="22">
      <t>モク</t>
    </rPh>
    <phoneticPr fontId="3"/>
  </si>
  <si>
    <t>赤井谷地展望台刈払い　７月21日(木)</t>
    <rPh sb="0" eb="2">
      <t>アカイ</t>
    </rPh>
    <rPh sb="2" eb="4">
      <t>ヤジ</t>
    </rPh>
    <rPh sb="4" eb="7">
      <t>テンボウダイ</t>
    </rPh>
    <rPh sb="7" eb="8">
      <t>カ</t>
    </rPh>
    <rPh sb="8" eb="9">
      <t>ハラ</t>
    </rPh>
    <rPh sb="12" eb="13">
      <t>ガツ</t>
    </rPh>
    <rPh sb="15" eb="16">
      <t>ニチ</t>
    </rPh>
    <rPh sb="17" eb="18">
      <t>モク</t>
    </rPh>
    <phoneticPr fontId="3"/>
  </si>
  <si>
    <t>東北自然保護の集いへの参加</t>
    <rPh sb="0" eb="6">
      <t>トウホクシゼンホゴ</t>
    </rPh>
    <rPh sb="7" eb="8">
      <t>ツド</t>
    </rPh>
    <rPh sb="11" eb="13">
      <t>サンカ</t>
    </rPh>
    <phoneticPr fontId="3"/>
  </si>
  <si>
    <t>　　⑦　地域活性化部会</t>
    <rPh sb="4" eb="6">
      <t>チイキ</t>
    </rPh>
    <rPh sb="6" eb="9">
      <t>カッセイカ</t>
    </rPh>
    <rPh sb="9" eb="11">
      <t>ブカイ</t>
    </rPh>
    <phoneticPr fontId="3"/>
  </si>
  <si>
    <t>はるなか墓前整備事業</t>
    <phoneticPr fontId="3"/>
  </si>
  <si>
    <t>　　　　</t>
    <phoneticPr fontId="3"/>
  </si>
  <si>
    <t>　今回の認定ＮＰＯ法人の認定を受けて、小田山のはるなか墓前の整備を行う</t>
    <phoneticPr fontId="3"/>
  </si>
  <si>
    <t>　このため、目標額３００万円募金活動を行う</t>
    <phoneticPr fontId="3"/>
  </si>
  <si>
    <t>　12月上旬工事完成を目標とし、記念の中村彰彦先生講演会を開催する</t>
    <rPh sb="3" eb="4">
      <t>ガツ</t>
    </rPh>
    <rPh sb="4" eb="6">
      <t>ジョウジュン</t>
    </rPh>
    <rPh sb="6" eb="8">
      <t>コウジ</t>
    </rPh>
    <rPh sb="8" eb="10">
      <t>カンセイ</t>
    </rPh>
    <rPh sb="11" eb="13">
      <t>モクヒョウ</t>
    </rPh>
    <rPh sb="16" eb="18">
      <t>キネン</t>
    </rPh>
    <rPh sb="19" eb="21">
      <t>ナカムラ</t>
    </rPh>
    <rPh sb="21" eb="23">
      <t>アキヒコ</t>
    </rPh>
    <rPh sb="23" eb="25">
      <t>センセイ</t>
    </rPh>
    <rPh sb="25" eb="28">
      <t>コウエンカイ</t>
    </rPh>
    <rPh sb="29" eb="31">
      <t>カイサイ</t>
    </rPh>
    <phoneticPr fontId="3"/>
  </si>
  <si>
    <t>　※　この募金は、税制上の優遇措置の適用を受けることができます。</t>
    <phoneticPr fontId="3"/>
  </si>
  <si>
    <t>　　⑧　はるなか記念事業等</t>
    <rPh sb="8" eb="10">
      <t>キネン</t>
    </rPh>
    <rPh sb="10" eb="12">
      <t>ジギョウ</t>
    </rPh>
    <rPh sb="12" eb="13">
      <t>トウ</t>
    </rPh>
    <phoneticPr fontId="3"/>
  </si>
  <si>
    <t>墓前祭　　9／26(土)</t>
    <rPh sb="0" eb="3">
      <t>ボゼンサイ</t>
    </rPh>
    <rPh sb="10" eb="11">
      <t>ド</t>
    </rPh>
    <phoneticPr fontId="3"/>
  </si>
  <si>
    <t>総会　　　5／15(土)</t>
    <rPh sb="0" eb="2">
      <t>ソウカイ</t>
    </rPh>
    <rPh sb="10" eb="11">
      <t>ド</t>
    </rPh>
    <phoneticPr fontId="3"/>
  </si>
  <si>
    <t>理事会　　７月、11月、３月</t>
    <rPh sb="0" eb="3">
      <t>リジカイ</t>
    </rPh>
    <rPh sb="6" eb="7">
      <t>ガツ</t>
    </rPh>
    <rPh sb="10" eb="11">
      <t>ガツ</t>
    </rPh>
    <rPh sb="13" eb="14">
      <t>ガツ</t>
    </rPh>
    <phoneticPr fontId="3"/>
  </si>
  <si>
    <t>暑気払い　７／30(土)</t>
    <rPh sb="0" eb="3">
      <t>ショキバラ</t>
    </rPh>
    <rPh sb="10" eb="11">
      <t>ド</t>
    </rPh>
    <phoneticPr fontId="3"/>
  </si>
  <si>
    <t>望年会　　12／10(土)</t>
    <rPh sb="0" eb="1">
      <t>ボウ</t>
    </rPh>
    <rPh sb="1" eb="3">
      <t>ネンカイ</t>
    </rPh>
    <rPh sb="11" eb="12">
      <t>ド</t>
    </rPh>
    <phoneticPr fontId="3"/>
  </si>
  <si>
    <t>　　⑨　『漆若手への継承』のための活動の確立</t>
    <rPh sb="5" eb="6">
      <t>ウルシ</t>
    </rPh>
    <rPh sb="20" eb="22">
      <t>カクリツ</t>
    </rPh>
    <phoneticPr fontId="3"/>
  </si>
  <si>
    <t>　　　１）採取した漆による事業の展開</t>
    <rPh sb="5" eb="7">
      <t>サイシュ</t>
    </rPh>
    <rPh sb="9" eb="10">
      <t>ウルシ</t>
    </rPh>
    <rPh sb="13" eb="15">
      <t>ジギョウ</t>
    </rPh>
    <rPh sb="16" eb="18">
      <t>テンカイ</t>
    </rPh>
    <phoneticPr fontId="3"/>
  </si>
  <si>
    <t>　　　　　昨年度13kg採取した漆を使用して｢漆のぐい呑み事業｣が展開された。これにより、</t>
    <rPh sb="5" eb="8">
      <t>サクネンド</t>
    </rPh>
    <rPh sb="12" eb="14">
      <t>サイシュ</t>
    </rPh>
    <rPh sb="16" eb="17">
      <t>ウルシ</t>
    </rPh>
    <rPh sb="18" eb="20">
      <t>シヨウ</t>
    </rPh>
    <rPh sb="33" eb="35">
      <t>テンカイ</t>
    </rPh>
    <phoneticPr fontId="3"/>
  </si>
  <si>
    <t>　　　　令和３年度サントリーみらいチャレンジプログラム支援額(寄付金)や令和３年度東北</t>
    <phoneticPr fontId="3"/>
  </si>
  <si>
    <t>　　　　電力「東北・新潟の活性化応援プログラム」特別助成金の助成を受けることができ、</t>
    <rPh sb="30" eb="32">
      <t>ジョセイ</t>
    </rPh>
    <rPh sb="33" eb="34">
      <t>ウ</t>
    </rPh>
    <phoneticPr fontId="3"/>
  </si>
  <si>
    <t>　　　　更には、「会津漆器技術後継者訓練校」の卒業生等も制作に参加した。</t>
    <rPh sb="4" eb="5">
      <t>サラ</t>
    </rPh>
    <rPh sb="9" eb="21">
      <t>アイヅシッキギジュツコウケイシャクンレンコウ</t>
    </rPh>
    <rPh sb="23" eb="26">
      <t>ソツギョウセイ</t>
    </rPh>
    <rPh sb="26" eb="27">
      <t>トウ</t>
    </rPh>
    <rPh sb="28" eb="30">
      <t>セイサク</t>
    </rPh>
    <rPh sb="31" eb="33">
      <t>サンカ</t>
    </rPh>
    <phoneticPr fontId="3"/>
  </si>
  <si>
    <t>　　　　　この経験を発展させ、採取した漆を使用した製品を「はるなか」ブランドとして常</t>
    <rPh sb="7" eb="9">
      <t>ケイケン</t>
    </rPh>
    <rPh sb="10" eb="12">
      <t>ハッテン</t>
    </rPh>
    <rPh sb="25" eb="27">
      <t>セイヒン</t>
    </rPh>
    <rPh sb="41" eb="42">
      <t>ツネ</t>
    </rPh>
    <phoneticPr fontId="3"/>
  </si>
  <si>
    <t>　　　　時頒布するシステムを作り、会員の他、訓練校の卒業生も参加する製作を通してベテ</t>
    <rPh sb="14" eb="15">
      <t>ツク</t>
    </rPh>
    <rPh sb="30" eb="32">
      <t>サンカ</t>
    </rPh>
    <rPh sb="34" eb="36">
      <t>セイサク</t>
    </rPh>
    <phoneticPr fontId="3"/>
  </si>
  <si>
    <t>　　　　ランから若手へ仕事・ノウハウを継承できる場とする。</t>
    <phoneticPr fontId="3"/>
  </si>
  <si>
    <t>　　　　　同時に、「はるなか」として新商品開発・依頼品製作・その他の事業を行う。</t>
    <rPh sb="5" eb="7">
      <t>ドウジ</t>
    </rPh>
    <rPh sb="37" eb="38">
      <t>オコナ</t>
    </rPh>
    <phoneticPr fontId="3"/>
  </si>
  <si>
    <t>　　　２）漆採取の継承事業の展開</t>
    <rPh sb="5" eb="6">
      <t>ウルシ</t>
    </rPh>
    <rPh sb="6" eb="8">
      <t>サイシュ</t>
    </rPh>
    <rPh sb="9" eb="11">
      <t>ケイショウ</t>
    </rPh>
    <rPh sb="11" eb="13">
      <t>ジギョウ</t>
    </rPh>
    <rPh sb="14" eb="16">
      <t>テンカイ</t>
    </rPh>
    <phoneticPr fontId="3"/>
  </si>
  <si>
    <t>　　　　　１）の事業展開のためには、漆の採取を毎年継続していく必要があり、植樹地の確</t>
    <rPh sb="18" eb="19">
      <t>ウルシ</t>
    </rPh>
    <rPh sb="20" eb="22">
      <t>サイシュ</t>
    </rPh>
    <rPh sb="23" eb="25">
      <t>マイネン</t>
    </rPh>
    <rPh sb="25" eb="27">
      <t>ケイゾク</t>
    </rPh>
    <rPh sb="31" eb="33">
      <t>ヒツヨウ</t>
    </rPh>
    <rPh sb="37" eb="40">
      <t>ショクジュチ</t>
    </rPh>
    <rPh sb="41" eb="42">
      <t>カク</t>
    </rPh>
    <phoneticPr fontId="3"/>
  </si>
  <si>
    <t>　　　　保による新規植樹が不可欠で、漆採取の継承のために「漆の里親」事業を展開する。</t>
    <rPh sb="18" eb="19">
      <t>ウルシ</t>
    </rPh>
    <rPh sb="19" eb="21">
      <t>サイシュ</t>
    </rPh>
    <rPh sb="22" eb="24">
      <t>ケイショウ</t>
    </rPh>
    <rPh sb="29" eb="30">
      <t>ウルシ</t>
    </rPh>
    <rPh sb="31" eb="33">
      <t>サトオヤ</t>
    </rPh>
    <rPh sb="34" eb="36">
      <t>ジギョウ</t>
    </rPh>
    <rPh sb="37" eb="39">
      <t>テンカイ</t>
    </rPh>
    <phoneticPr fontId="3"/>
  </si>
  <si>
    <t>　　　　　今年度、雄国山麓の喜多方市塩川町常世地内にて７７ａの畑を借地し、漆の植樹を</t>
    <rPh sb="5" eb="8">
      <t>コンネンド</t>
    </rPh>
    <rPh sb="39" eb="41">
      <t>ショクジュ</t>
    </rPh>
    <phoneticPr fontId="3"/>
  </si>
  <si>
    <t>　　　　始めたが、良好な営農条件で規模拡大が容易であることから、漆の里親事業の拠点と</t>
    <rPh sb="9" eb="11">
      <t>リョウコウ</t>
    </rPh>
    <rPh sb="12" eb="14">
      <t>エイノウ</t>
    </rPh>
    <rPh sb="14" eb="16">
      <t>ジョウケン</t>
    </rPh>
    <rPh sb="17" eb="19">
      <t>キボ</t>
    </rPh>
    <rPh sb="19" eb="21">
      <t>カクダイ</t>
    </rPh>
    <rPh sb="22" eb="24">
      <t>ヨウイ</t>
    </rPh>
    <phoneticPr fontId="3"/>
  </si>
  <si>
    <t>　　　　して魅力的である。里親の募集を年内に開始して、製作及び植樹の資金の安定性を目</t>
    <rPh sb="6" eb="9">
      <t>ミリョクテキ</t>
    </rPh>
    <rPh sb="27" eb="29">
      <t>セイサク</t>
    </rPh>
    <rPh sb="29" eb="30">
      <t>オヨ</t>
    </rPh>
    <rPh sb="31" eb="33">
      <t>ショクジュ</t>
    </rPh>
    <rPh sb="34" eb="36">
      <t>シキン</t>
    </rPh>
    <rPh sb="37" eb="39">
      <t>アンテイ</t>
    </rPh>
    <rPh sb="39" eb="40">
      <t>セイ</t>
    </rPh>
    <rPh sb="41" eb="42">
      <t>メ</t>
    </rPh>
    <phoneticPr fontId="3"/>
  </si>
  <si>
    <t>- 11 -</t>
    <phoneticPr fontId="3"/>
  </si>
  <si>
    <t>　　　　指す。</t>
    <phoneticPr fontId="3"/>
  </si>
  <si>
    <t>　　　３）事務及び営農体制の確立</t>
    <rPh sb="5" eb="7">
      <t>ジム</t>
    </rPh>
    <rPh sb="7" eb="8">
      <t>オヨ</t>
    </rPh>
    <rPh sb="9" eb="11">
      <t>エイノウ</t>
    </rPh>
    <rPh sb="11" eb="13">
      <t>タイセイ</t>
    </rPh>
    <rPh sb="14" eb="16">
      <t>カクリツ</t>
    </rPh>
    <phoneticPr fontId="3"/>
  </si>
  <si>
    <t>　　　　　１）及び２）の事業展開のためには、事務及び営農体制の確立が不可欠となる。</t>
    <rPh sb="7" eb="8">
      <t>オヨ</t>
    </rPh>
    <rPh sb="22" eb="24">
      <t>ジム</t>
    </rPh>
    <rPh sb="24" eb="25">
      <t>オヨ</t>
    </rPh>
    <rPh sb="26" eb="28">
      <t>エイノウ</t>
    </rPh>
    <rPh sb="28" eb="30">
      <t>タイセイ</t>
    </rPh>
    <rPh sb="31" eb="33">
      <t>カクリツ</t>
    </rPh>
    <rPh sb="34" eb="37">
      <t>フカケツ</t>
    </rPh>
    <phoneticPr fontId="3"/>
  </si>
  <si>
    <t>　　　　　はるなか全体の事務も兼務で当面１名の専従職員の雇用を目指す。</t>
    <rPh sb="9" eb="11">
      <t>ゼンタイ</t>
    </rPh>
    <rPh sb="12" eb="14">
      <t>ジム</t>
    </rPh>
    <rPh sb="15" eb="17">
      <t>ケンム</t>
    </rPh>
    <rPh sb="18" eb="20">
      <t>トウメン</t>
    </rPh>
    <rPh sb="21" eb="22">
      <t>メイ</t>
    </rPh>
    <rPh sb="23" eb="25">
      <t>センジュウ</t>
    </rPh>
    <rPh sb="25" eb="27">
      <t>ショクイン</t>
    </rPh>
    <rPh sb="28" eb="30">
      <t>コヨウ</t>
    </rPh>
    <rPh sb="31" eb="33">
      <t>メザ</t>
    </rPh>
    <phoneticPr fontId="3"/>
  </si>
  <si>
    <t>　※農業生産法人の準備要件について</t>
    <phoneticPr fontId="3"/>
  </si>
  <si>
    <t>　　　次の４要件を満たす必要があり、特に３が困難である</t>
    <rPh sb="3" eb="4">
      <t>ツギ</t>
    </rPh>
    <rPh sb="6" eb="8">
      <t>ヨウケン</t>
    </rPh>
    <rPh sb="9" eb="10">
      <t>ミ</t>
    </rPh>
    <rPh sb="12" eb="14">
      <t>ヒツヨウ</t>
    </rPh>
    <rPh sb="18" eb="19">
      <t>トク</t>
    </rPh>
    <rPh sb="22" eb="24">
      <t>コンナン</t>
    </rPh>
    <phoneticPr fontId="3"/>
  </si>
  <si>
    <t>　　１．法人形態　株式会社、合同会社、合名会社、合資会社、農事組合法人</t>
    <rPh sb="4" eb="6">
      <t>ホウジン</t>
    </rPh>
    <rPh sb="6" eb="8">
      <t>ケイタイ</t>
    </rPh>
    <rPh sb="9" eb="13">
      <t>カブシキカイシャ</t>
    </rPh>
    <rPh sb="14" eb="16">
      <t>ゴウドウ</t>
    </rPh>
    <rPh sb="16" eb="18">
      <t>カイシャ</t>
    </rPh>
    <rPh sb="19" eb="21">
      <t>ゴウメイ</t>
    </rPh>
    <rPh sb="21" eb="23">
      <t>カイシャ</t>
    </rPh>
    <rPh sb="24" eb="26">
      <t>ゴウシ</t>
    </rPh>
    <rPh sb="26" eb="28">
      <t>カイシャ</t>
    </rPh>
    <rPh sb="29" eb="31">
      <t>ノウジ</t>
    </rPh>
    <rPh sb="31" eb="33">
      <t>クミアイ</t>
    </rPh>
    <rPh sb="33" eb="35">
      <t>ホウジン</t>
    </rPh>
    <phoneticPr fontId="3"/>
  </si>
  <si>
    <t>　　２．事業内容　漆の栽培が農業の事業となるのか？が焦点となる</t>
    <rPh sb="4" eb="6">
      <t>ジギョウ</t>
    </rPh>
    <rPh sb="6" eb="8">
      <t>ナイヨウ</t>
    </rPh>
    <rPh sb="9" eb="10">
      <t>ウルシ</t>
    </rPh>
    <rPh sb="11" eb="13">
      <t>サイバイ</t>
    </rPh>
    <rPh sb="14" eb="16">
      <t>ノウギョウ</t>
    </rPh>
    <rPh sb="17" eb="19">
      <t>ジギョウ</t>
    </rPh>
    <rPh sb="26" eb="28">
      <t>ショウテン</t>
    </rPh>
    <phoneticPr fontId="3"/>
  </si>
  <si>
    <t>　　　農業の生産・販売、農業に関連する事業が主たる事業で売上高の過半</t>
    <rPh sb="3" eb="5">
      <t>ノウギョウ</t>
    </rPh>
    <rPh sb="6" eb="8">
      <t>セイサン</t>
    </rPh>
    <rPh sb="9" eb="11">
      <t>ハンバイ</t>
    </rPh>
    <rPh sb="12" eb="14">
      <t>ノウギョウ</t>
    </rPh>
    <rPh sb="15" eb="17">
      <t>カンレン</t>
    </rPh>
    <rPh sb="19" eb="21">
      <t>ジギョウ</t>
    </rPh>
    <rPh sb="22" eb="23">
      <t>シュ</t>
    </rPh>
    <rPh sb="25" eb="27">
      <t>ジギョウ</t>
    </rPh>
    <rPh sb="28" eb="31">
      <t>ウリアゲダカ</t>
    </rPh>
    <rPh sb="32" eb="34">
      <t>カハン</t>
    </rPh>
    <phoneticPr fontId="3"/>
  </si>
  <si>
    <t>　　３．議決権要件　次の農業関係者が総議決権の過半</t>
    <rPh sb="4" eb="7">
      <t>ギケツケン</t>
    </rPh>
    <rPh sb="7" eb="9">
      <t>ヨウケン</t>
    </rPh>
    <rPh sb="10" eb="11">
      <t>ツギ</t>
    </rPh>
    <rPh sb="12" eb="14">
      <t>ノウギョウ</t>
    </rPh>
    <rPh sb="14" eb="17">
      <t>カンケイシャ</t>
    </rPh>
    <rPh sb="18" eb="19">
      <t>ソウ</t>
    </rPh>
    <rPh sb="19" eb="22">
      <t>ギケツケン</t>
    </rPh>
    <rPh sb="23" eb="25">
      <t>カハン</t>
    </rPh>
    <phoneticPr fontId="3"/>
  </si>
  <si>
    <t>　　　①法人の行う農業に従事する個人、②農地の権利を提供した個人、③農地中間管理</t>
    <rPh sb="4" eb="6">
      <t>ホウジン</t>
    </rPh>
    <rPh sb="7" eb="8">
      <t>オコナ</t>
    </rPh>
    <rPh sb="9" eb="11">
      <t>ノウギョウ</t>
    </rPh>
    <rPh sb="12" eb="14">
      <t>ジュウジ</t>
    </rPh>
    <rPh sb="16" eb="18">
      <t>コジン</t>
    </rPh>
    <rPh sb="20" eb="22">
      <t>ノウチ</t>
    </rPh>
    <rPh sb="23" eb="25">
      <t>ケンリ</t>
    </rPh>
    <rPh sb="26" eb="28">
      <t>テイキョウ</t>
    </rPh>
    <rPh sb="30" eb="32">
      <t>コジン</t>
    </rPh>
    <rPh sb="34" eb="36">
      <t>ノウチ</t>
    </rPh>
    <phoneticPr fontId="3"/>
  </si>
  <si>
    <t>　　　機構又は農地利用集積円滑化団体を通じて法人に農地を貸し付けている個人、④基</t>
    <phoneticPr fontId="3"/>
  </si>
  <si>
    <t>　　　幹的な農作業を委託している個人、⑤地方公共団体、農地中間管理機構、農業協同</t>
    <rPh sb="6" eb="9">
      <t>ノウサギョウ</t>
    </rPh>
    <rPh sb="10" eb="12">
      <t>イタク</t>
    </rPh>
    <rPh sb="16" eb="18">
      <t>コジン</t>
    </rPh>
    <rPh sb="20" eb="22">
      <t>チホウ</t>
    </rPh>
    <rPh sb="22" eb="24">
      <t>コウキョウ</t>
    </rPh>
    <rPh sb="24" eb="26">
      <t>ダンタイ</t>
    </rPh>
    <rPh sb="27" eb="29">
      <t>ノウチ</t>
    </rPh>
    <rPh sb="29" eb="30">
      <t>ナカ</t>
    </rPh>
    <phoneticPr fontId="3"/>
  </si>
  <si>
    <t>　　　組合、農業協同組合連合会</t>
    <rPh sb="3" eb="5">
      <t>クミアイ</t>
    </rPh>
    <rPh sb="6" eb="8">
      <t>ノウギョウ</t>
    </rPh>
    <rPh sb="8" eb="10">
      <t>キョウドウ</t>
    </rPh>
    <rPh sb="10" eb="12">
      <t>クミアイ</t>
    </rPh>
    <rPh sb="12" eb="15">
      <t>レンゴウカイ</t>
    </rPh>
    <phoneticPr fontId="3"/>
  </si>
  <si>
    <t>　　４．役員要件</t>
    <rPh sb="4" eb="6">
      <t>ヤクイン</t>
    </rPh>
    <rPh sb="6" eb="8">
      <t>ヨウケン</t>
    </rPh>
    <phoneticPr fontId="3"/>
  </si>
  <si>
    <t>　　　①役員の過半が、法人の行う農業に常時従事する構成員(原則年間150日以上)である</t>
    <rPh sb="4" eb="6">
      <t>ヤクイン</t>
    </rPh>
    <rPh sb="7" eb="9">
      <t>カハン</t>
    </rPh>
    <rPh sb="19" eb="21">
      <t>ジョウジ</t>
    </rPh>
    <rPh sb="25" eb="28">
      <t>コウセイイン</t>
    </rPh>
    <rPh sb="29" eb="31">
      <t>ゲンソク</t>
    </rPh>
    <rPh sb="31" eb="33">
      <t>ネンカン</t>
    </rPh>
    <rPh sb="36" eb="37">
      <t>ニチ</t>
    </rPh>
    <rPh sb="37" eb="39">
      <t>イジョウ</t>
    </rPh>
    <phoneticPr fontId="3"/>
  </si>
  <si>
    <t>　　　こと</t>
    <phoneticPr fontId="3"/>
  </si>
  <si>
    <t>　　　②役員又は重要な使用人の１人以上が、法人の行う農業に必要な農作業に従事</t>
    <rPh sb="4" eb="6">
      <t>ヤクイン</t>
    </rPh>
    <rPh sb="6" eb="7">
      <t>マタ</t>
    </rPh>
    <rPh sb="8" eb="10">
      <t>ジュウヨウ</t>
    </rPh>
    <rPh sb="11" eb="14">
      <t>シヨウニン</t>
    </rPh>
    <rPh sb="16" eb="17">
      <t>ニン</t>
    </rPh>
    <rPh sb="17" eb="19">
      <t>イジョウ</t>
    </rPh>
    <rPh sb="21" eb="23">
      <t>ホウジン</t>
    </rPh>
    <rPh sb="24" eb="25">
      <t>オコナ</t>
    </rPh>
    <rPh sb="26" eb="28">
      <t>ノウギョウ</t>
    </rPh>
    <rPh sb="29" eb="31">
      <t>ヒツヨウ</t>
    </rPh>
    <rPh sb="32" eb="35">
      <t>ノウサギョウ</t>
    </rPh>
    <rPh sb="36" eb="38">
      <t>ジュウジ</t>
    </rPh>
    <phoneticPr fontId="3"/>
  </si>
  <si>
    <t>　　　(原則年間６０日以上)すること</t>
    <phoneticPr fontId="3"/>
  </si>
  <si>
    <t>- 12 -</t>
    <phoneticPr fontId="3"/>
  </si>
  <si>
    <t>－ 13 －</t>
    <phoneticPr fontId="3"/>
  </si>
  <si>
    <t>（３）令和４年度　年間行事予定表　　「ＮＰＯ法人はるなか」</t>
    <rPh sb="3" eb="5">
      <t>レイワ</t>
    </rPh>
    <rPh sb="6" eb="8">
      <t>ネンド</t>
    </rPh>
    <rPh sb="9" eb="11">
      <t>ネンカン</t>
    </rPh>
    <rPh sb="11" eb="13">
      <t>ギョウジ</t>
    </rPh>
    <rPh sb="13" eb="16">
      <t>ヨテイヒョウ</t>
    </rPh>
    <phoneticPr fontId="3"/>
  </si>
  <si>
    <t>区分＼内容＼月</t>
    <rPh sb="0" eb="2">
      <t>クブン</t>
    </rPh>
    <rPh sb="3" eb="5">
      <t>ナイヨウ</t>
    </rPh>
    <rPh sb="6" eb="7">
      <t>ツキ</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</si>
  <si>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</si>
  <si>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</si>
  <si>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</si>
  <si>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</si>
  <si>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</si>
  <si>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</si>
  <si>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r>
      <t>1</t>
    </r>
    <r>
      <rPr>
        <sz val="11"/>
        <rFont val="ＨＧ正楷書体"/>
        <family val="1"/>
        <charset val="128"/>
      </rPr>
      <t>0</t>
    </r>
    <r>
      <rPr>
        <sz val="11"/>
        <rFont val="ＨＧ正楷書体"/>
        <family val="1"/>
        <charset val="128"/>
      </rPr>
      <t>月</t>
    </r>
    <rPh sb="2" eb="3">
      <t>ガツ</t>
    </rPh>
    <phoneticPr fontId="3"/>
  </si>
  <si>
    <r>
      <t>1</t>
    </r>
    <r>
      <rPr>
        <sz val="11"/>
        <rFont val="ＨＧ正楷書体"/>
        <family val="1"/>
        <charset val="128"/>
      </rPr>
      <t>1</t>
    </r>
    <r>
      <rPr>
        <sz val="11"/>
        <rFont val="ＨＧ正楷書体"/>
        <family val="1"/>
        <charset val="128"/>
      </rPr>
      <t>月</t>
    </r>
    <rPh sb="2" eb="3">
      <t>ガツ</t>
    </rPh>
    <phoneticPr fontId="3"/>
  </si>
  <si>
    <r>
      <t>1</t>
    </r>
    <r>
      <rPr>
        <sz val="11"/>
        <rFont val="ＨＧ正楷書体"/>
        <family val="1"/>
        <charset val="128"/>
      </rPr>
      <t>2</t>
    </r>
    <r>
      <rPr>
        <sz val="11"/>
        <rFont val="ＨＧ正楷書体"/>
        <family val="1"/>
        <charset val="128"/>
      </rPr>
      <t>月</t>
    </r>
    <rPh sb="2" eb="3">
      <t>ガツ</t>
    </rPh>
    <phoneticPr fontId="3"/>
  </si>
  <si>
    <r>
      <t>１</t>
    </r>
    <r>
      <rPr>
        <sz val="11"/>
        <rFont val="ＨＧ正楷書体"/>
        <family val="1"/>
        <charset val="128"/>
      </rPr>
      <t>月</t>
    </r>
    <rPh sb="1" eb="2">
      <t>ガツ</t>
    </rPh>
    <phoneticPr fontId="3"/>
  </si>
  <si>
    <t>２月</t>
    <rPh sb="1" eb="2">
      <t>ガツ</t>
    </rPh>
    <phoneticPr fontId="3"/>
  </si>
  <si>
    <t>３月</t>
    <rPh sb="1" eb="2">
      <t>ガツ</t>
    </rPh>
    <phoneticPr fontId="3"/>
  </si>
  <si>
    <t>共通</t>
    <rPh sb="0" eb="2">
      <t>キョウツウ</t>
    </rPh>
    <phoneticPr fontId="3"/>
  </si>
  <si>
    <t>総会、暑気払い、望年会</t>
    <rPh sb="0" eb="2">
      <t>ソウカイ</t>
    </rPh>
    <rPh sb="3" eb="5">
      <t>ショキ</t>
    </rPh>
    <rPh sb="5" eb="6">
      <t>バラ</t>
    </rPh>
    <rPh sb="8" eb="9">
      <t>ノゾミ</t>
    </rPh>
    <rPh sb="9" eb="11">
      <t>ネンカイ</t>
    </rPh>
    <phoneticPr fontId="3"/>
  </si>
  <si>
    <t>15(日)</t>
    <rPh sb="3" eb="4">
      <t>ニチ</t>
    </rPh>
    <phoneticPr fontId="3"/>
  </si>
  <si>
    <t>総会</t>
    <rPh sb="0" eb="2">
      <t>ソウカイ</t>
    </rPh>
    <phoneticPr fontId="3"/>
  </si>
  <si>
    <t>６(土)</t>
    <rPh sb="2" eb="3">
      <t>ド</t>
    </rPh>
    <phoneticPr fontId="3"/>
  </si>
  <si>
    <t>暑気払い</t>
    <rPh sb="0" eb="3">
      <t>ショキバラ</t>
    </rPh>
    <phoneticPr fontId="3"/>
  </si>
  <si>
    <t>10(土)</t>
    <rPh sb="3" eb="4">
      <t>ツチ</t>
    </rPh>
    <phoneticPr fontId="3"/>
  </si>
  <si>
    <t>望年会</t>
    <rPh sb="0" eb="1">
      <t>ボウ</t>
    </rPh>
    <rPh sb="1" eb="3">
      <t>ネンカイ</t>
    </rPh>
    <phoneticPr fontId="3"/>
  </si>
  <si>
    <t>理事会</t>
    <rPh sb="0" eb="3">
      <t>リジカイ</t>
    </rPh>
    <phoneticPr fontId="3"/>
  </si>
  <si>
    <t>22(木)</t>
    <rPh sb="3" eb="4">
      <t>モク</t>
    </rPh>
    <phoneticPr fontId="3"/>
  </si>
  <si>
    <t>24(金)</t>
    <rPh sb="3" eb="4">
      <t>キン</t>
    </rPh>
    <phoneticPr fontId="3"/>
  </si>
  <si>
    <t>はるなか記念事業</t>
    <rPh sb="4" eb="6">
      <t>キネン</t>
    </rPh>
    <rPh sb="6" eb="8">
      <t>ジギョウ</t>
    </rPh>
    <phoneticPr fontId="3"/>
  </si>
  <si>
    <t>26(月)</t>
    <rPh sb="3" eb="4">
      <t>ツキ</t>
    </rPh>
    <phoneticPr fontId="3"/>
  </si>
  <si>
    <t>里山・桜</t>
    <rPh sb="0" eb="2">
      <t>サトヤマ</t>
    </rPh>
    <rPh sb="3" eb="4">
      <t>サクラ</t>
    </rPh>
    <phoneticPr fontId="3"/>
  </si>
  <si>
    <t>作業路点検</t>
    <rPh sb="0" eb="3">
      <t>サギョウロ</t>
    </rPh>
    <rPh sb="3" eb="5">
      <t>テンケン</t>
    </rPh>
    <phoneticPr fontId="3"/>
  </si>
  <si>
    <t>23(土)</t>
    <rPh sb="3" eb="4">
      <t>ツチ</t>
    </rPh>
    <phoneticPr fontId="3"/>
  </si>
  <si>
    <t>7(土)･26(木)</t>
    <rPh sb="2" eb="3">
      <t>ツチ</t>
    </rPh>
    <phoneticPr fontId="3"/>
  </si>
  <si>
    <t>23(木)</t>
    <phoneticPr fontId="3"/>
  </si>
  <si>
    <t>21(木)</t>
    <phoneticPr fontId="3"/>
  </si>
  <si>
    <t>25(木)</t>
    <rPh sb="3" eb="4">
      <t>モク</t>
    </rPh>
    <phoneticPr fontId="3"/>
  </si>
  <si>
    <t>27(木)</t>
    <rPh sb="3" eb="4">
      <t>モク</t>
    </rPh>
    <phoneticPr fontId="3"/>
  </si>
  <si>
    <t>24(木)</t>
    <rPh sb="3" eb="4">
      <t>モク</t>
    </rPh>
    <phoneticPr fontId="3"/>
  </si>
  <si>
    <t>植樹・　維持管理</t>
    <phoneticPr fontId="3"/>
  </si>
  <si>
    <t>小田山公園</t>
    <rPh sb="0" eb="3">
      <t>オダヤマ</t>
    </rPh>
    <rPh sb="3" eb="5">
      <t>コウエン</t>
    </rPh>
    <phoneticPr fontId="3"/>
  </si>
  <si>
    <t>24(火)</t>
    <phoneticPr fontId="3"/>
  </si>
  <si>
    <t>7(火)･14(火)</t>
    <rPh sb="2" eb="3">
      <t>ヒ</t>
    </rPh>
    <rPh sb="8" eb="9">
      <t>ヒ</t>
    </rPh>
    <phoneticPr fontId="3"/>
  </si>
  <si>
    <t>5(火)･12(火)</t>
    <rPh sb="2" eb="3">
      <t>ヒ</t>
    </rPh>
    <rPh sb="8" eb="9">
      <t>ヒ</t>
    </rPh>
    <phoneticPr fontId="3"/>
  </si>
  <si>
    <t>2(火)･9(火)</t>
    <rPh sb="2" eb="3">
      <t>ヒ</t>
    </rPh>
    <rPh sb="7" eb="8">
      <t>ヒ</t>
    </rPh>
    <phoneticPr fontId="3"/>
  </si>
  <si>
    <t>6(火)･13(火)</t>
    <rPh sb="2" eb="3">
      <t>ヒ</t>
    </rPh>
    <rPh sb="8" eb="9">
      <t>ヒ</t>
    </rPh>
    <phoneticPr fontId="3"/>
  </si>
  <si>
    <t>4(火)･11(火)</t>
    <rPh sb="2" eb="3">
      <t>ヒ</t>
    </rPh>
    <rPh sb="8" eb="9">
      <t>ヒ</t>
    </rPh>
    <phoneticPr fontId="3"/>
  </si>
  <si>
    <t>1(火)･8(火)</t>
    <rPh sb="2" eb="3">
      <t>ヒ</t>
    </rPh>
    <rPh sb="7" eb="8">
      <t>ヒ</t>
    </rPh>
    <phoneticPr fontId="3"/>
  </si>
  <si>
    <t>1(木)</t>
    <rPh sb="2" eb="3">
      <t>モク</t>
    </rPh>
    <phoneticPr fontId="3"/>
  </si>
  <si>
    <t>31(火)</t>
    <phoneticPr fontId="3"/>
  </si>
  <si>
    <t>21(火)･28(火)</t>
    <rPh sb="3" eb="4">
      <t>ヒ</t>
    </rPh>
    <rPh sb="9" eb="10">
      <t>ヒ</t>
    </rPh>
    <phoneticPr fontId="3"/>
  </si>
  <si>
    <t>19(火)･26(火)</t>
    <rPh sb="3" eb="4">
      <t>ヒ</t>
    </rPh>
    <rPh sb="9" eb="10">
      <t>ヒ</t>
    </rPh>
    <phoneticPr fontId="3"/>
  </si>
  <si>
    <t>23(火)･30(火)</t>
    <rPh sb="3" eb="4">
      <t>ヒ</t>
    </rPh>
    <rPh sb="9" eb="10">
      <t>ヒ</t>
    </rPh>
    <phoneticPr fontId="3"/>
  </si>
  <si>
    <t>20(火)･27(火)</t>
    <rPh sb="3" eb="4">
      <t>ヒ</t>
    </rPh>
    <rPh sb="9" eb="10">
      <t>ヒ</t>
    </rPh>
    <phoneticPr fontId="3"/>
  </si>
  <si>
    <t>18(火)･25(火)</t>
    <rPh sb="3" eb="4">
      <t>ヒ</t>
    </rPh>
    <rPh sb="9" eb="10">
      <t>ヒ</t>
    </rPh>
    <phoneticPr fontId="3"/>
  </si>
  <si>
    <t>15(火)･22(火)</t>
    <rPh sb="3" eb="4">
      <t>ヒ</t>
    </rPh>
    <rPh sb="9" eb="10">
      <t>ヒ</t>
    </rPh>
    <phoneticPr fontId="3"/>
  </si>
  <si>
    <t>植樹</t>
    <rPh sb="0" eb="2">
      <t>ショクジュ</t>
    </rPh>
    <phoneticPr fontId="3"/>
  </si>
  <si>
    <t xml:space="preserve"> 小田山三ヶ村</t>
    <rPh sb="1" eb="4">
      <t>オダヤマ</t>
    </rPh>
    <rPh sb="4" eb="5">
      <t>サン</t>
    </rPh>
    <rPh sb="6" eb="7">
      <t>ソン</t>
    </rPh>
    <phoneticPr fontId="3"/>
  </si>
  <si>
    <t>19(木)</t>
    <rPh sb="3" eb="4">
      <t>モク</t>
    </rPh>
    <phoneticPr fontId="3"/>
  </si>
  <si>
    <t>2(木)･9(木)</t>
    <rPh sb="2" eb="3">
      <t>モク</t>
    </rPh>
    <phoneticPr fontId="3"/>
  </si>
  <si>
    <t>7(木)･14(木)</t>
    <rPh sb="2" eb="3">
      <t>モク</t>
    </rPh>
    <phoneticPr fontId="3"/>
  </si>
  <si>
    <t>4(木)･11(木)</t>
    <rPh sb="2" eb="3">
      <t>モク</t>
    </rPh>
    <phoneticPr fontId="3"/>
  </si>
  <si>
    <t>1(木)･8(木)</t>
    <rPh sb="2" eb="3">
      <t>モク</t>
    </rPh>
    <phoneticPr fontId="3"/>
  </si>
  <si>
    <t>6(木)･13(木)</t>
    <rPh sb="2" eb="3">
      <t>モク</t>
    </rPh>
    <phoneticPr fontId="3"/>
  </si>
  <si>
    <t>3(木)･10(木)</t>
    <rPh sb="2" eb="3">
      <t>モク</t>
    </rPh>
    <phoneticPr fontId="3"/>
  </si>
  <si>
    <t>26(木)</t>
    <rPh sb="3" eb="4">
      <t>モク</t>
    </rPh>
    <phoneticPr fontId="3"/>
  </si>
  <si>
    <t>16(木)･23(木)</t>
    <rPh sb="3" eb="4">
      <t>モク</t>
    </rPh>
    <phoneticPr fontId="3"/>
  </si>
  <si>
    <t>21(木)･28(木)</t>
    <rPh sb="3" eb="4">
      <t>モク</t>
    </rPh>
    <phoneticPr fontId="3"/>
  </si>
  <si>
    <t>18(木)･25(木)</t>
    <rPh sb="3" eb="4">
      <t>モク</t>
    </rPh>
    <phoneticPr fontId="3"/>
  </si>
  <si>
    <t>15(木)･22(木)</t>
    <rPh sb="3" eb="4">
      <t>モク</t>
    </rPh>
    <phoneticPr fontId="3"/>
  </si>
  <si>
    <t>20(木)･27(木)</t>
    <rPh sb="3" eb="4">
      <t>モク</t>
    </rPh>
    <phoneticPr fontId="3"/>
  </si>
  <si>
    <t>17(木)･24(木)</t>
    <rPh sb="3" eb="4">
      <t>モク</t>
    </rPh>
    <phoneticPr fontId="3"/>
  </si>
  <si>
    <t>青木山</t>
    <rPh sb="0" eb="2">
      <t>アオキ</t>
    </rPh>
    <rPh sb="2" eb="3">
      <t>ヤマ</t>
    </rPh>
    <phoneticPr fontId="3"/>
  </si>
  <si>
    <t>28(木)</t>
    <rPh sb="3" eb="4">
      <t>モク</t>
    </rPh>
    <phoneticPr fontId="3"/>
  </si>
  <si>
    <t>3(火)</t>
    <rPh sb="2" eb="3">
      <t>ヒ</t>
    </rPh>
    <phoneticPr fontId="3"/>
  </si>
  <si>
    <t>4(土)</t>
    <rPh sb="2" eb="3">
      <t>ツチ</t>
    </rPh>
    <phoneticPr fontId="3"/>
  </si>
  <si>
    <t>2(土)</t>
    <rPh sb="2" eb="3">
      <t>ツチ</t>
    </rPh>
    <phoneticPr fontId="3"/>
  </si>
  <si>
    <t>6(土)</t>
    <rPh sb="2" eb="3">
      <t>ツチ</t>
    </rPh>
    <phoneticPr fontId="3"/>
  </si>
  <si>
    <t>1(土)</t>
    <rPh sb="2" eb="3">
      <t>ツチ</t>
    </rPh>
    <phoneticPr fontId="3"/>
  </si>
  <si>
    <t>5(土)</t>
    <rPh sb="2" eb="3">
      <t>ツチ</t>
    </rPh>
    <phoneticPr fontId="3"/>
  </si>
  <si>
    <t>3(土)</t>
    <rPh sb="2" eb="3">
      <t>ド</t>
    </rPh>
    <phoneticPr fontId="3"/>
  </si>
  <si>
    <t>28(土)</t>
    <rPh sb="3" eb="4">
      <t>ツチ</t>
    </rPh>
    <phoneticPr fontId="3"/>
  </si>
  <si>
    <t>18(土)</t>
    <rPh sb="3" eb="4">
      <t>ツチ</t>
    </rPh>
    <phoneticPr fontId="3"/>
  </si>
  <si>
    <t>16(土)</t>
    <rPh sb="3" eb="4">
      <t>ツチ</t>
    </rPh>
    <phoneticPr fontId="3"/>
  </si>
  <si>
    <t>27(土)</t>
    <rPh sb="3" eb="4">
      <t>ツチ</t>
    </rPh>
    <phoneticPr fontId="3"/>
  </si>
  <si>
    <t>15(土)</t>
    <rPh sb="3" eb="4">
      <t>ツチ</t>
    </rPh>
    <phoneticPr fontId="3"/>
  </si>
  <si>
    <t>19(土)</t>
    <rPh sb="3" eb="4">
      <t>ツチ</t>
    </rPh>
    <phoneticPr fontId="3"/>
  </si>
  <si>
    <t>安全講習会</t>
    <rPh sb="0" eb="2">
      <t>アンゼン</t>
    </rPh>
    <rPh sb="2" eb="4">
      <t>コウシュウ</t>
    </rPh>
    <rPh sb="4" eb="5">
      <t>カイ</t>
    </rPh>
    <phoneticPr fontId="3"/>
  </si>
  <si>
    <t>21(土)夜</t>
    <rPh sb="3" eb="4">
      <t>ツチ</t>
    </rPh>
    <rPh sb="5" eb="6">
      <t>ヨル</t>
    </rPh>
    <phoneticPr fontId="3"/>
  </si>
  <si>
    <t>29(木)</t>
    <rPh sb="3" eb="4">
      <t>モク</t>
    </rPh>
    <phoneticPr fontId="3"/>
  </si>
  <si>
    <t>漆</t>
    <rPh sb="0" eb="1">
      <t>ウルシ</t>
    </rPh>
    <phoneticPr fontId="3"/>
  </si>
  <si>
    <t>部会</t>
    <rPh sb="0" eb="2">
      <t>ブカイ</t>
    </rPh>
    <phoneticPr fontId="3"/>
  </si>
  <si>
    <t>隔月に１回・臨時部会はその都度開催</t>
    <rPh sb="0" eb="2">
      <t>カクツキ</t>
    </rPh>
    <rPh sb="4" eb="5">
      <t>カイ</t>
    </rPh>
    <rPh sb="6" eb="8">
      <t>リンジ</t>
    </rPh>
    <rPh sb="8" eb="10">
      <t>ブカイ</t>
    </rPh>
    <rPh sb="13" eb="15">
      <t>ツド</t>
    </rPh>
    <rPh sb="15" eb="17">
      <t>カイサイ</t>
    </rPh>
    <phoneticPr fontId="3"/>
  </si>
  <si>
    <t>御山</t>
    <rPh sb="0" eb="2">
      <t>オヤマ</t>
    </rPh>
    <phoneticPr fontId="3"/>
  </si>
  <si>
    <t>22(日)</t>
    <rPh sb="3" eb="4">
      <t>ニチ</t>
    </rPh>
    <phoneticPr fontId="3"/>
  </si>
  <si>
    <t>3(日)</t>
    <phoneticPr fontId="3"/>
  </si>
  <si>
    <t>28(日)</t>
    <phoneticPr fontId="3"/>
  </si>
  <si>
    <t>2(日)</t>
    <phoneticPr fontId="3"/>
  </si>
  <si>
    <t>田面</t>
    <rPh sb="0" eb="2">
      <t>タズラ</t>
    </rPh>
    <phoneticPr fontId="3"/>
  </si>
  <si>
    <t>24(日)</t>
    <phoneticPr fontId="3"/>
  </si>
  <si>
    <t>川前</t>
    <rPh sb="0" eb="2">
      <t>カワマエ</t>
    </rPh>
    <phoneticPr fontId="3"/>
  </si>
  <si>
    <t>5(日)</t>
    <rPh sb="2" eb="3">
      <t>ニチ</t>
    </rPh>
    <phoneticPr fontId="3"/>
  </si>
  <si>
    <t>17(日)</t>
    <phoneticPr fontId="3"/>
  </si>
  <si>
    <t>11(日)</t>
    <phoneticPr fontId="3"/>
  </si>
  <si>
    <t>16(日)</t>
    <phoneticPr fontId="3"/>
  </si>
  <si>
    <t>雄国</t>
    <rPh sb="0" eb="2">
      <t>オグニ</t>
    </rPh>
    <phoneticPr fontId="3"/>
  </si>
  <si>
    <t>8(日)</t>
    <rPh sb="2" eb="3">
      <t>ニチ</t>
    </rPh>
    <phoneticPr fontId="3"/>
  </si>
  <si>
    <t>5(日)19(日)</t>
    <rPh sb="2" eb="3">
      <t>ニチ</t>
    </rPh>
    <phoneticPr fontId="3"/>
  </si>
  <si>
    <t>7(日)</t>
    <phoneticPr fontId="3"/>
  </si>
  <si>
    <t>25(日)</t>
    <phoneticPr fontId="3"/>
  </si>
  <si>
    <t>30(日)</t>
    <phoneticPr fontId="3"/>
  </si>
  <si>
    <t>27(日)</t>
    <phoneticPr fontId="3"/>
  </si>
  <si>
    <t>漆の普及事業</t>
    <rPh sb="0" eb="1">
      <t>ウルシ</t>
    </rPh>
    <rPh sb="2" eb="4">
      <t>フキュウ</t>
    </rPh>
    <rPh sb="4" eb="6">
      <t>ジギョウ</t>
    </rPh>
    <phoneticPr fontId="3"/>
  </si>
  <si>
    <t>通　　　年</t>
    <rPh sb="0" eb="1">
      <t>ツウ</t>
    </rPh>
    <rPh sb="4" eb="5">
      <t>トシ</t>
    </rPh>
    <phoneticPr fontId="3"/>
  </si>
  <si>
    <t>綿</t>
    <phoneticPr fontId="3"/>
  </si>
  <si>
    <t>綿の普及事業</t>
    <rPh sb="0" eb="1">
      <t>ワタ</t>
    </rPh>
    <rPh sb="2" eb="4">
      <t>フキュウ</t>
    </rPh>
    <rPh sb="4" eb="6">
      <t>ジギョウ</t>
    </rPh>
    <phoneticPr fontId="3"/>
  </si>
  <si>
    <t>自然</t>
    <phoneticPr fontId="3"/>
  </si>
  <si>
    <t>環境</t>
  </si>
  <si>
    <t>観察会等</t>
    <rPh sb="3" eb="4">
      <t>トウ</t>
    </rPh>
    <phoneticPr fontId="3"/>
  </si>
  <si>
    <t>18(月)</t>
    <rPh sb="3" eb="4">
      <t>ツキ</t>
    </rPh>
    <phoneticPr fontId="3"/>
  </si>
  <si>
    <t>12(木)</t>
    <rPh sb="3" eb="4">
      <t>モク</t>
    </rPh>
    <phoneticPr fontId="3"/>
  </si>
  <si>
    <t>6(月)</t>
    <rPh sb="2" eb="3">
      <t>ツキ</t>
    </rPh>
    <phoneticPr fontId="3"/>
  </si>
  <si>
    <t>6(水)</t>
    <rPh sb="2" eb="3">
      <t>スイ</t>
    </rPh>
    <phoneticPr fontId="3"/>
  </si>
  <si>
    <t>19(金)</t>
    <rPh sb="3" eb="4">
      <t>キン</t>
    </rPh>
    <phoneticPr fontId="3"/>
  </si>
  <si>
    <t>5(水)</t>
    <rPh sb="2" eb="3">
      <t>スイ</t>
    </rPh>
    <phoneticPr fontId="3"/>
  </si>
  <si>
    <t>塔寺山</t>
  </si>
  <si>
    <t>大仏山</t>
    <rPh sb="0" eb="2">
      <t>ダイブツ</t>
    </rPh>
    <rPh sb="2" eb="3">
      <t>ヤマ</t>
    </rPh>
    <phoneticPr fontId="3"/>
  </si>
  <si>
    <t>萋卉峠</t>
    <phoneticPr fontId="3"/>
  </si>
  <si>
    <t>天鏡台</t>
  </si>
  <si>
    <t>西吾妻山</t>
  </si>
  <si>
    <t>荒海山</t>
  </si>
  <si>
    <t>市野峠</t>
  </si>
  <si>
    <t>14(月)</t>
    <rPh sb="3" eb="4">
      <t>ツキ</t>
    </rPh>
    <phoneticPr fontId="3"/>
  </si>
  <si>
    <t>21(木)</t>
    <rPh sb="3" eb="4">
      <t>モク</t>
    </rPh>
    <phoneticPr fontId="3"/>
  </si>
  <si>
    <t>21(水)</t>
    <rPh sb="3" eb="4">
      <t>スイ</t>
    </rPh>
    <phoneticPr fontId="3"/>
  </si>
  <si>
    <t>仙台平</t>
    <phoneticPr fontId="3"/>
  </si>
  <si>
    <t>鶏峠(湖南町)</t>
    <rPh sb="0" eb="1">
      <t>ニワトリ</t>
    </rPh>
    <rPh sb="1" eb="2">
      <t>トウゲ</t>
    </rPh>
    <rPh sb="3" eb="6">
      <t>コナンマチ</t>
    </rPh>
    <phoneticPr fontId="3"/>
  </si>
  <si>
    <t>赤井谷地刈払</t>
    <phoneticPr fontId="3"/>
  </si>
  <si>
    <t>不動川</t>
  </si>
  <si>
    <t>25(水)</t>
    <rPh sb="3" eb="4">
      <t>スイ</t>
    </rPh>
    <phoneticPr fontId="3"/>
  </si>
  <si>
    <t>16(木)</t>
    <rPh sb="3" eb="4">
      <t>モク</t>
    </rPh>
    <phoneticPr fontId="3"/>
  </si>
  <si>
    <t>大蔵山・菅名岳</t>
  </si>
  <si>
    <t>御薬園除草</t>
  </si>
  <si>
    <t>地　域</t>
    <rPh sb="0" eb="1">
      <t>チ</t>
    </rPh>
    <rPh sb="2" eb="3">
      <t>イキ</t>
    </rPh>
    <phoneticPr fontId="3"/>
  </si>
  <si>
    <t>活性化</t>
    <rPh sb="0" eb="3">
      <t>カッセイカ</t>
    </rPh>
    <phoneticPr fontId="3"/>
  </si>
  <si>
    <t>募金開始</t>
    <rPh sb="0" eb="2">
      <t>ボキン</t>
    </rPh>
    <rPh sb="2" eb="4">
      <t>カイシ</t>
    </rPh>
    <phoneticPr fontId="3"/>
  </si>
  <si>
    <t>工事着手</t>
    <rPh sb="0" eb="2">
      <t>コウジ</t>
    </rPh>
    <rPh sb="2" eb="4">
      <t>チャクシュ</t>
    </rPh>
    <phoneticPr fontId="3"/>
  </si>
  <si>
    <t>工事完成</t>
    <rPh sb="0" eb="2">
      <t>コウジ</t>
    </rPh>
    <rPh sb="2" eb="4">
      <t>カンセイ</t>
    </rPh>
    <phoneticPr fontId="3"/>
  </si>
  <si>
    <t>中村彰彦先生講演会</t>
    <rPh sb="0" eb="2">
      <t>ナカムラ</t>
    </rPh>
    <rPh sb="2" eb="4">
      <t>アキヒコ</t>
    </rPh>
    <rPh sb="4" eb="6">
      <t>センセイ</t>
    </rPh>
    <rPh sb="6" eb="9">
      <t>コウエンカイ</t>
    </rPh>
    <phoneticPr fontId="3"/>
  </si>
  <si>
    <t>17(土)</t>
    <rPh sb="3" eb="4">
      <t>ド</t>
    </rPh>
    <phoneticPr fontId="3"/>
  </si>
  <si>
    <t>移住者受入・農業支援</t>
    <phoneticPr fontId="3"/>
  </si>
  <si>
    <t>通　年　・　農業支援は青木団地上の畑</t>
    <rPh sb="0" eb="1">
      <t>ツウ</t>
    </rPh>
    <rPh sb="2" eb="3">
      <t>トシ</t>
    </rPh>
    <rPh sb="6" eb="10">
      <t>ノウギヨウシエン</t>
    </rPh>
    <rPh sb="11" eb="13">
      <t>アオキ</t>
    </rPh>
    <rPh sb="13" eb="15">
      <t>ダンチ</t>
    </rPh>
    <rPh sb="15" eb="16">
      <t>ウエ</t>
    </rPh>
    <rPh sb="17" eb="18">
      <t>ハタケ</t>
    </rPh>
    <phoneticPr fontId="3"/>
  </si>
  <si>
    <t>　Ⅱ　令和４年度収支予算</t>
    <rPh sb="3" eb="5">
      <t>レイワ</t>
    </rPh>
    <rPh sb="6" eb="7">
      <t>ネン</t>
    </rPh>
    <phoneticPr fontId="3"/>
  </si>
  <si>
    <t>１．一般会計</t>
    <rPh sb="2" eb="4">
      <t>イッパン</t>
    </rPh>
    <rPh sb="4" eb="6">
      <t>カイケイ</t>
    </rPh>
    <phoneticPr fontId="3"/>
  </si>
  <si>
    <t>(自:令和４年４月１日　至:令和５年３月３１日)</t>
    <rPh sb="1" eb="2">
      <t>ジ</t>
    </rPh>
    <rPh sb="3" eb="5">
      <t>レイワ</t>
    </rPh>
    <rPh sb="12" eb="13">
      <t>イタ</t>
    </rPh>
    <rPh sb="14" eb="16">
      <t>レイワ</t>
    </rPh>
    <phoneticPr fontId="3"/>
  </si>
  <si>
    <t>前年決算額</t>
    <rPh sb="0" eb="2">
      <t>ゼンネン</t>
    </rPh>
    <phoneticPr fontId="3"/>
  </si>
  <si>
    <t>本年予算額</t>
    <rPh sb="0" eb="5">
      <t>ホンネンヨサンガク</t>
    </rPh>
    <phoneticPr fontId="3"/>
  </si>
  <si>
    <t>福島県林業会館</t>
    <phoneticPr fontId="3"/>
  </si>
  <si>
    <t>　漆若手への継承事業</t>
    <rPh sb="8" eb="10">
      <t>ジギョウ</t>
    </rPh>
    <phoneticPr fontId="3"/>
  </si>
  <si>
    <t>　　漆の里親オーナー管理費</t>
    <rPh sb="2" eb="3">
      <t>ウルシ</t>
    </rPh>
    <rPh sb="4" eb="6">
      <t>サトオヤ</t>
    </rPh>
    <rPh sb="10" eb="13">
      <t>カンリヒ</t>
    </rPh>
    <phoneticPr fontId="14"/>
  </si>
  <si>
    <t>　　はるなかブランド売上</t>
    <rPh sb="10" eb="12">
      <t>ウリア</t>
    </rPh>
    <phoneticPr fontId="3"/>
  </si>
  <si>
    <t>　一般寄付金</t>
    <rPh sb="1" eb="3">
      <t>イッパン</t>
    </rPh>
    <phoneticPr fontId="3"/>
  </si>
  <si>
    <t>　墓前整備寄付金</t>
    <rPh sb="1" eb="3">
      <t>ボゼン</t>
    </rPh>
    <rPh sb="3" eb="5">
      <t>セイビ</t>
    </rPh>
    <rPh sb="5" eb="8">
      <t>キフキン</t>
    </rPh>
    <phoneticPr fontId="3"/>
  </si>
  <si>
    <t>　その他(漆のぐい呑み事業)</t>
    <rPh sb="3" eb="4">
      <t>タ</t>
    </rPh>
    <phoneticPr fontId="3"/>
  </si>
  <si>
    <t>サントリー</t>
  </si>
  <si>
    <t>　その他(里山再生事業)</t>
    <rPh sb="3" eb="4">
      <t>タ</t>
    </rPh>
    <rPh sb="5" eb="7">
      <t>サトヤマ</t>
    </rPh>
    <rPh sb="7" eb="9">
      <t>サイセイ</t>
    </rPh>
    <phoneticPr fontId="3"/>
  </si>
  <si>
    <t>－ 14 －</t>
    <phoneticPr fontId="3"/>
  </si>
  <si>
    <t>本年予算額</t>
    <phoneticPr fontId="3"/>
  </si>
  <si>
    <t>地代・苗木・チラシ他</t>
    <rPh sb="0" eb="2">
      <t>チダイ</t>
    </rPh>
    <rPh sb="3" eb="5">
      <t>ナエギ</t>
    </rPh>
    <rPh sb="9" eb="10">
      <t>ホカ</t>
    </rPh>
    <phoneticPr fontId="3"/>
  </si>
  <si>
    <t>研修旅行</t>
    <rPh sb="0" eb="2">
      <t>ケンシュウ</t>
    </rPh>
    <rPh sb="2" eb="4">
      <t>リョコウ</t>
    </rPh>
    <phoneticPr fontId="3"/>
  </si>
  <si>
    <t>墓前整備費・講演会</t>
    <rPh sb="0" eb="2">
      <t>ボゼン</t>
    </rPh>
    <rPh sb="2" eb="4">
      <t>セイビ</t>
    </rPh>
    <rPh sb="4" eb="5">
      <t>ヒ</t>
    </rPh>
    <rPh sb="6" eb="9">
      <t>コウエンカイ</t>
    </rPh>
    <phoneticPr fontId="3"/>
  </si>
  <si>
    <t>　会議費</t>
    <rPh sb="1" eb="4">
      <t>カイギヒ</t>
    </rPh>
    <phoneticPr fontId="3"/>
  </si>
  <si>
    <t>－ 15 －</t>
    <phoneticPr fontId="3"/>
  </si>
  <si>
    <t>２．特定資産</t>
    <rPh sb="2" eb="4">
      <t>トクテイ</t>
    </rPh>
    <rPh sb="4" eb="6">
      <t>シサン</t>
    </rPh>
    <phoneticPr fontId="3"/>
  </si>
  <si>
    <t>（３）玄宰墓前整備基金</t>
    <rPh sb="3" eb="5">
      <t>ハルナカ</t>
    </rPh>
    <rPh sb="5" eb="7">
      <t>ボゼン</t>
    </rPh>
    <rPh sb="7" eb="9">
      <t>セイビ</t>
    </rPh>
    <rPh sb="9" eb="11">
      <t>キキン</t>
    </rPh>
    <phoneticPr fontId="3"/>
  </si>
  <si>
    <t>－ 16 －</t>
    <phoneticPr fontId="3"/>
  </si>
  <si>
    <t>第３号議案　役員の改選について</t>
    <rPh sb="6" eb="8">
      <t>ヤクイン</t>
    </rPh>
    <rPh sb="9" eb="11">
      <t>カイセン</t>
    </rPh>
    <phoneticPr fontId="3"/>
  </si>
  <si>
    <t>　定款第16条(任期等)により、現役員の任期は本総会までである。</t>
    <rPh sb="1" eb="3">
      <t>テイカン</t>
    </rPh>
    <rPh sb="3" eb="4">
      <t>ダイ</t>
    </rPh>
    <rPh sb="6" eb="7">
      <t>ジョウ</t>
    </rPh>
    <rPh sb="8" eb="10">
      <t>ニンキ</t>
    </rPh>
    <rPh sb="10" eb="11">
      <t>トウ</t>
    </rPh>
    <rPh sb="16" eb="19">
      <t>ゲンヤクイン</t>
    </rPh>
    <rPh sb="20" eb="22">
      <t>ニンキ</t>
    </rPh>
    <phoneticPr fontId="3"/>
  </si>
  <si>
    <t>　従って、定款14条(選任等)に基づいて、本総会にて次期役員となる理事及び監事を選出</t>
    <rPh sb="1" eb="2">
      <t>シタガ</t>
    </rPh>
    <rPh sb="5" eb="7">
      <t>テイカン</t>
    </rPh>
    <rPh sb="9" eb="10">
      <t>ジョウ</t>
    </rPh>
    <rPh sb="11" eb="13">
      <t>センニン</t>
    </rPh>
    <rPh sb="13" eb="14">
      <t>トウ</t>
    </rPh>
    <rPh sb="16" eb="17">
      <t>モト</t>
    </rPh>
    <rPh sb="21" eb="22">
      <t>ホン</t>
    </rPh>
    <rPh sb="22" eb="24">
      <t>ソウカイ</t>
    </rPh>
    <rPh sb="26" eb="28">
      <t>ジキ</t>
    </rPh>
    <rPh sb="28" eb="30">
      <t>ヤクイン</t>
    </rPh>
    <rPh sb="33" eb="35">
      <t>リジ</t>
    </rPh>
    <rPh sb="35" eb="36">
      <t>オヨ</t>
    </rPh>
    <rPh sb="37" eb="39">
      <t>カンジ</t>
    </rPh>
    <rPh sb="40" eb="41">
      <t>セン</t>
    </rPh>
    <phoneticPr fontId="3"/>
  </si>
  <si>
    <t>する。理事長１名及び副理事長３名、常務理事１名は、理事の互選による。</t>
    <rPh sb="3" eb="6">
      <t>リジチョウ</t>
    </rPh>
    <rPh sb="7" eb="8">
      <t>メイ</t>
    </rPh>
    <rPh sb="8" eb="9">
      <t>オヨ</t>
    </rPh>
    <rPh sb="10" eb="14">
      <t>フクリジチョウ</t>
    </rPh>
    <rPh sb="15" eb="16">
      <t>メイ</t>
    </rPh>
    <rPh sb="17" eb="19">
      <t>ジョウム</t>
    </rPh>
    <rPh sb="19" eb="21">
      <t>リジ</t>
    </rPh>
    <rPh sb="22" eb="23">
      <t>メイ</t>
    </rPh>
    <rPh sb="25" eb="27">
      <t>リジ</t>
    </rPh>
    <rPh sb="28" eb="30">
      <t>ゴセン</t>
    </rPh>
    <phoneticPr fontId="3"/>
  </si>
  <si>
    <t>　定款13条(種別及び定数)より、理事は１０人以上、監事は２人以上の定員であり、現行</t>
    <rPh sb="1" eb="3">
      <t>テイカン</t>
    </rPh>
    <rPh sb="5" eb="6">
      <t>ジョウ</t>
    </rPh>
    <rPh sb="7" eb="9">
      <t>シュベツ</t>
    </rPh>
    <rPh sb="9" eb="10">
      <t>オヨ</t>
    </rPh>
    <rPh sb="11" eb="13">
      <t>テイスウ</t>
    </rPh>
    <rPh sb="17" eb="19">
      <t>リジ</t>
    </rPh>
    <rPh sb="22" eb="25">
      <t>ニンイジョウ</t>
    </rPh>
    <rPh sb="26" eb="28">
      <t>カンジ</t>
    </rPh>
    <rPh sb="30" eb="31">
      <t>ニン</t>
    </rPh>
    <rPh sb="31" eb="33">
      <t>イジョウ</t>
    </rPh>
    <rPh sb="34" eb="36">
      <t>テイイン</t>
    </rPh>
    <rPh sb="40" eb="41">
      <t>ウツツ</t>
    </rPh>
    <phoneticPr fontId="3"/>
  </si>
  <si>
    <t>役員は次のとおりである｡</t>
    <phoneticPr fontId="3"/>
  </si>
  <si>
    <t>[　現　行　役　員　]</t>
    <rPh sb="2" eb="3">
      <t>ウツツ</t>
    </rPh>
    <rPh sb="4" eb="5">
      <t>ギョウ</t>
    </rPh>
    <rPh sb="6" eb="7">
      <t>エキ</t>
    </rPh>
    <rPh sb="8" eb="9">
      <t>イン</t>
    </rPh>
    <phoneticPr fontId="3"/>
  </si>
  <si>
    <t>　理事長　　　佐藤　光信</t>
    <rPh sb="1" eb="3">
      <t>リジ</t>
    </rPh>
    <rPh sb="3" eb="4">
      <t>ナガ</t>
    </rPh>
    <phoneticPr fontId="3"/>
  </si>
  <si>
    <t>　副理事長　　斎籐　共子、山田　悦史、吉田　徹</t>
    <rPh sb="1" eb="2">
      <t>フク</t>
    </rPh>
    <rPh sb="2" eb="4">
      <t>リジ</t>
    </rPh>
    <rPh sb="4" eb="5">
      <t>ナガ</t>
    </rPh>
    <rPh sb="10" eb="12">
      <t>トモコ</t>
    </rPh>
    <phoneticPr fontId="3"/>
  </si>
  <si>
    <t>　理　事　　　榎田　守希、大越　哲、大森　康弘、貝沼　航、栗城　英雄</t>
    <rPh sb="13" eb="15">
      <t>オオコシ</t>
    </rPh>
    <rPh sb="16" eb="17">
      <t>サトシ</t>
    </rPh>
    <phoneticPr fontId="3"/>
  </si>
  <si>
    <t>　　　　　　　須藤　聖一、新城　猪之吉、芳賀　滋介、柾屋　奈津子</t>
    <phoneticPr fontId="3"/>
  </si>
  <si>
    <t>　　　　　　　米田　基修、渡部　博</t>
    <rPh sb="13" eb="15">
      <t>ワタナベ</t>
    </rPh>
    <rPh sb="16" eb="17">
      <t>ヒロシ</t>
    </rPh>
    <phoneticPr fontId="3"/>
  </si>
  <si>
    <t>　　　　　　</t>
    <phoneticPr fontId="3"/>
  </si>
  <si>
    <t>以上１５名</t>
    <rPh sb="0" eb="2">
      <t>イジョウ</t>
    </rPh>
    <rPh sb="4" eb="5">
      <t>メイ</t>
    </rPh>
    <phoneticPr fontId="3"/>
  </si>
  <si>
    <t>　監　事　　　歌川　健一、風間　善文</t>
    <rPh sb="13" eb="15">
      <t>カザマ</t>
    </rPh>
    <rPh sb="16" eb="18">
      <t>ヨシフミ</t>
    </rPh>
    <phoneticPr fontId="3"/>
  </si>
  <si>
    <t>以上２名</t>
    <rPh sb="0" eb="2">
      <t>イジョウ</t>
    </rPh>
    <rPh sb="3" eb="4">
      <t>メイ</t>
    </rPh>
    <phoneticPr fontId="3"/>
  </si>
  <si>
    <t>　顧　問　　　五十嵐　義、本田　礼子、目黒　章三郎</t>
    <rPh sb="1" eb="2">
      <t>カエリミ</t>
    </rPh>
    <rPh sb="3" eb="4">
      <t>トイ</t>
    </rPh>
    <rPh sb="7" eb="10">
      <t>イガラシ</t>
    </rPh>
    <rPh sb="11" eb="12">
      <t>ヨシ</t>
    </rPh>
    <rPh sb="19" eb="21">
      <t>メグロ</t>
    </rPh>
    <rPh sb="22" eb="25">
      <t>ショウザブロウ</t>
    </rPh>
    <phoneticPr fontId="3"/>
  </si>
  <si>
    <t>以上３名</t>
    <rPh sb="0" eb="2">
      <t>イジョウ</t>
    </rPh>
    <rPh sb="3" eb="4">
      <t>メイ</t>
    </rPh>
    <phoneticPr fontId="3"/>
  </si>
  <si>
    <t>- 17 -</t>
    <phoneticPr fontId="3"/>
  </si>
  <si>
    <t>第　10　期　役　員</t>
    <rPh sb="0" eb="1">
      <t>ダイ</t>
    </rPh>
    <rPh sb="5" eb="6">
      <t>キ</t>
    </rPh>
    <rPh sb="7" eb="8">
      <t>エキ</t>
    </rPh>
    <rPh sb="9" eb="10">
      <t>イン</t>
    </rPh>
    <phoneticPr fontId="3"/>
  </si>
  <si>
    <t>2022(令和４)年度～2023(令和５)年度</t>
    <rPh sb="5" eb="7">
      <t>レイワ</t>
    </rPh>
    <rPh sb="9" eb="10">
      <t>ネン</t>
    </rPh>
    <rPh sb="10" eb="11">
      <t>ド</t>
    </rPh>
    <rPh sb="17" eb="19">
      <t>レイワ</t>
    </rPh>
    <rPh sb="21" eb="23">
      <t>ネンド</t>
    </rPh>
    <phoneticPr fontId="3"/>
  </si>
  <si>
    <t>　理事</t>
  </si>
  <si>
    <t>　　　再任　　佐藤　光信、斎籐　共子、山田　悦史、吉田　徹、栗城　英雄</t>
    <phoneticPr fontId="3"/>
  </si>
  <si>
    <t>　　　　　　　榎田　守希、大越　哲、大森　康弘、新城　猪之吉、芳賀　滋介</t>
    <phoneticPr fontId="3"/>
  </si>
  <si>
    <t>　　　　　　　柾屋　奈津子、渡部　博</t>
    <phoneticPr fontId="3"/>
  </si>
  <si>
    <t>再任１２名</t>
    <rPh sb="4" eb="5">
      <t>メイ</t>
    </rPh>
    <phoneticPr fontId="3"/>
  </si>
  <si>
    <t>　　　新任　　小松　愛実</t>
    <rPh sb="3" eb="5">
      <t>シンニン</t>
    </rPh>
    <rPh sb="7" eb="9">
      <t>コマツ</t>
    </rPh>
    <rPh sb="10" eb="12">
      <t>ツグミ</t>
    </rPh>
    <phoneticPr fontId="3"/>
  </si>
  <si>
    <t>新任１名</t>
  </si>
  <si>
    <t>　　　　　　</t>
  </si>
  <si>
    <t>理事合計１３名</t>
    <rPh sb="0" eb="2">
      <t>リジ</t>
    </rPh>
    <rPh sb="2" eb="4">
      <t>ゴウケイ</t>
    </rPh>
    <rPh sb="6" eb="7">
      <t>メイ</t>
    </rPh>
    <phoneticPr fontId="3"/>
  </si>
  <si>
    <t>　　　　　　　</t>
    <phoneticPr fontId="3"/>
  </si>
  <si>
    <t>　　　退任　　貝沼　航、須藤　聖一、米田　基修</t>
    <rPh sb="3" eb="5">
      <t>タイニン</t>
    </rPh>
    <phoneticPr fontId="3"/>
  </si>
  <si>
    <t>退任３名</t>
    <rPh sb="3" eb="4">
      <t>メイ</t>
    </rPh>
    <phoneticPr fontId="3"/>
  </si>
  <si>
    <t>　監事</t>
    <phoneticPr fontId="3"/>
  </si>
  <si>
    <t>　　　再任　　歌川　健一、風間　善文</t>
    <phoneticPr fontId="3"/>
  </si>
  <si>
    <t>再任２名</t>
    <rPh sb="3" eb="4">
      <t>メイ</t>
    </rPh>
    <phoneticPr fontId="3"/>
  </si>
  <si>
    <t>監事合計２名</t>
    <rPh sb="0" eb="2">
      <t>カンジ</t>
    </rPh>
    <rPh sb="2" eb="4">
      <t>ゴウケイ</t>
    </rPh>
    <rPh sb="5" eb="6">
      <t>メイ</t>
    </rPh>
    <phoneticPr fontId="3"/>
  </si>
  <si>
    <t>　顧問　　　　五十嵐　義、本田　礼子、目黒　章三郎</t>
    <rPh sb="1" eb="3">
      <t>コモン</t>
    </rPh>
    <rPh sb="7" eb="10">
      <t>イガラシ</t>
    </rPh>
    <rPh sb="11" eb="12">
      <t>ヨシ</t>
    </rPh>
    <rPh sb="19" eb="21">
      <t>メグロ</t>
    </rPh>
    <rPh sb="22" eb="25">
      <t>ショウザブロウ</t>
    </rPh>
    <phoneticPr fontId="3"/>
  </si>
  <si>
    <t>顧問３名</t>
    <rPh sb="3" eb="4">
      <t>メイ</t>
    </rPh>
    <phoneticPr fontId="3"/>
  </si>
  <si>
    <t>- 18 -</t>
    <phoneticPr fontId="3"/>
  </si>
  <si>
    <t>第　10　期　役　員　</t>
    <rPh sb="0" eb="1">
      <t>ダイ</t>
    </rPh>
    <rPh sb="5" eb="6">
      <t>キ</t>
    </rPh>
    <rPh sb="7" eb="8">
      <t>エキ</t>
    </rPh>
    <rPh sb="9" eb="10">
      <t>イン</t>
    </rPh>
    <phoneticPr fontId="3"/>
  </si>
  <si>
    <t>　　総会終了後、第２回理事会が開催され、第10期の役員が次のとおり選出されました。</t>
    <rPh sb="2" eb="4">
      <t>ソウカイ</t>
    </rPh>
    <rPh sb="4" eb="7">
      <t>シュウリョウゴ</t>
    </rPh>
    <rPh sb="15" eb="17">
      <t>カイサイ</t>
    </rPh>
    <rPh sb="20" eb="21">
      <t>ダイ</t>
    </rPh>
    <rPh sb="23" eb="24">
      <t>キ</t>
    </rPh>
    <rPh sb="25" eb="27">
      <t>ヤクイン</t>
    </rPh>
    <rPh sb="28" eb="29">
      <t>ツギ</t>
    </rPh>
    <rPh sb="33" eb="35">
      <t>センシュツ</t>
    </rPh>
    <phoneticPr fontId="3"/>
  </si>
  <si>
    <t>　理　事　　　榎田　守希、大越　哲、大森　康弘、栗城　英雄、小松　愛実</t>
    <phoneticPr fontId="3"/>
  </si>
  <si>
    <t>　　　　　　　新城　猪之吉、芳賀　滋介、柾屋　奈津子、渡部　博</t>
    <phoneticPr fontId="3"/>
  </si>
  <si>
    <t>　　　　　理事合計　１3名</t>
    <phoneticPr fontId="3"/>
  </si>
  <si>
    <t>　監　事　　　歌川　健一、風間　善文</t>
    <phoneticPr fontId="3"/>
  </si>
  <si>
    <t>　　　　　監事合計　２名</t>
    <rPh sb="5" eb="7">
      <t>カンジ</t>
    </rPh>
    <phoneticPr fontId="3"/>
  </si>
  <si>
    <t>　顧　問　　　五十嵐　義、本田　禮子、目黒　章三郎</t>
    <rPh sb="1" eb="2">
      <t>カエリミ</t>
    </rPh>
    <rPh sb="3" eb="4">
      <t>トイ</t>
    </rPh>
    <rPh sb="7" eb="10">
      <t>イガラシ</t>
    </rPh>
    <rPh sb="11" eb="12">
      <t>ヨシ</t>
    </rPh>
    <rPh sb="16" eb="18">
      <t>レイコ</t>
    </rPh>
    <rPh sb="19" eb="21">
      <t>メグロ</t>
    </rPh>
    <rPh sb="22" eb="25">
      <t>ショウザブロウ</t>
    </rPh>
    <phoneticPr fontId="3"/>
  </si>
  <si>
    <t>　　　　　顧問合計　３名</t>
    <rPh sb="5" eb="7">
      <t>コモン</t>
    </rPh>
    <rPh sb="7" eb="9">
      <t>ゴウケイ</t>
    </rPh>
    <phoneticPr fontId="3"/>
  </si>
  <si>
    <t>- 19 -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</si>
</sst>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quot; &quot;@"/>
    <numFmt numFmtId="177" formatCode="0_);[Red]\(0\)"/>
    <numFmt numFmtId="178" formatCode="0_ "/>
    <numFmt numFmtId="179" formatCode="&quot;¥&quot;#,##0_);[Red]\(&quot;¥&quot;#,##0\)"/>
    <numFmt numFmtId="180" formatCode="#,##0_ "/>
    <numFmt numFmtId="181" formatCode="#,##0;&quot;△ &quot;#,##0"/>
    <numFmt numFmtId="182" formatCode="#,##0_ ;[Red]\-#,##0\ "/>
    <numFmt numFmtId="183" formatCode="&quot;　&quot;@"/>
  </numFmts>
  <fonts count="19">
    <font>
      <sz val="11"/>
      <name val="ＨＧ正楷書体"/>
      <family val="1"/>
      <charset val="128"/>
    </font>
    <font>
      <sz val="11"/>
      <name val="ＨＧ正楷書体"/>
      <family val="1"/>
      <charset val="128"/>
    </font>
    <font>
      <sz val="12"/>
      <name val="ＨＧ正楷書体"/>
      <family val="1"/>
      <charset val="128"/>
    </font>
    <font>
      <sz val="6"/>
      <name val="ＨＧ正楷書体"/>
      <family val="1"/>
      <charset val="128"/>
    </font>
    <font>
      <sz val="24"/>
      <name val="ＨＧ正楷書体"/>
      <family val="1"/>
      <charset val="128"/>
    </font>
    <font>
      <b/>
      <sz val="36"/>
      <name val="ＨＧ正楷書体"/>
      <family val="1"/>
      <charset val="128"/>
    </font>
    <font>
      <b/>
      <sz val="20"/>
      <name val="ＨＧ正楷書体"/>
      <family val="1"/>
      <charset val="128"/>
    </font>
    <font>
      <sz val="20"/>
      <name val="ＨＧ正楷書体"/>
      <family val="1"/>
      <charset val="128"/>
    </font>
    <font>
      <b/>
      <sz val="24"/>
      <name val="ＨＧ正楷書体"/>
      <family val="1"/>
      <charset val="128"/>
    </font>
    <font>
      <sz val="16"/>
      <name val="ＨＧ正楷書体"/>
      <family val="1"/>
      <charset val="128"/>
    </font>
    <font>
      <sz val="14"/>
      <name val="ＨＧ正楷書体"/>
      <family val="1"/>
      <charset val="128"/>
    </font>
    <font>
      <b/>
      <sz val="16"/>
      <name val="ＨＧ正楷書体"/>
      <family val="1"/>
      <charset val="128"/>
    </font>
    <font>
      <sz val="12"/>
      <name val="HG教科書体"/>
      <family val="1"/>
      <charset val="128"/>
    </font>
    <font>
      <b/>
      <sz val="12"/>
      <name val="ＨＧ正楷書体"/>
      <family val="1"/>
      <charset val="128"/>
    </font>
    <font>
      <b/>
      <sz val="18"/>
      <color indexed="56"/>
      <name val="ＭＳ Ｐゴシック"/>
      <family val="3"/>
      <charset val="128"/>
    </font>
    <font>
      <sz val="12"/>
      <name val="ＭＳ ゴシック"/>
      <family val="3"/>
      <charset val="128"/>
    </font>
    <font>
      <sz val="11"/>
      <name val="明朝"/>
      <family val="1"/>
      <charset val="128"/>
    </font>
    <font>
      <sz val="6"/>
      <name val="ＭＳ 明朝"/>
      <family val="1"/>
      <charset val="128"/>
    </font>
    <font>
      <sz val="18"/>
      <name val="ＨＧ正楷書体"/>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6" fillId="0" borderId="0"/>
    <xf numFmtId="0" fontId="1" fillId="0" borderId="0">
      <alignment vertical="center"/>
    </xf>
    <xf numFmtId="0" fontId="2" fillId="0" borderId="0">
      <alignment vertical="center"/>
    </xf>
    <xf numFmtId="0" fontId="2" fillId="0" borderId="0">
      <alignment vertical="center"/>
    </xf>
  </cellStyleXfs>
  <cellXfs count="419">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9" xfId="0" applyNumberFormat="1" applyFont="1" applyBorder="1" applyAlignment="1">
      <alignment horizontal="center" vertical="center"/>
    </xf>
    <xf numFmtId="0" fontId="2" fillId="0" borderId="10" xfId="0" applyFont="1" applyBorder="1">
      <alignment vertical="center"/>
    </xf>
    <xf numFmtId="49" fontId="2" fillId="0" borderId="11"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12" xfId="0" applyFont="1" applyBorder="1" applyAlignment="1">
      <alignment horizontal="center" vertical="center"/>
    </xf>
    <xf numFmtId="176" fontId="2" fillId="0" borderId="13" xfId="0" applyNumberFormat="1" applyFont="1" applyBorder="1">
      <alignment vertical="center"/>
    </xf>
    <xf numFmtId="177" fontId="2" fillId="0" borderId="14" xfId="1" applyNumberFormat="1" applyFont="1" applyBorder="1" applyAlignment="1">
      <alignment horizontal="right" vertical="center"/>
    </xf>
    <xf numFmtId="3" fontId="2" fillId="0" borderId="15" xfId="1" applyNumberFormat="1" applyFont="1" applyBorder="1" applyAlignment="1">
      <alignment horizontal="right" vertical="center"/>
    </xf>
    <xf numFmtId="49" fontId="0" fillId="0" borderId="15" xfId="1" applyNumberFormat="1" applyFont="1" applyBorder="1">
      <alignment vertical="center"/>
    </xf>
    <xf numFmtId="0" fontId="0" fillId="0" borderId="16" xfId="0" applyBorder="1" applyAlignment="1">
      <alignment vertical="center" shrinkToFit="1"/>
    </xf>
    <xf numFmtId="0" fontId="2" fillId="0" borderId="17" xfId="0" applyFont="1" applyBorder="1" applyAlignment="1">
      <alignment horizontal="center" vertical="center"/>
    </xf>
    <xf numFmtId="176" fontId="2" fillId="0" borderId="18" xfId="0" applyNumberFormat="1" applyFont="1" applyBorder="1">
      <alignment vertical="center"/>
    </xf>
    <xf numFmtId="177" fontId="2" fillId="0" borderId="19" xfId="1" applyNumberFormat="1" applyFont="1" applyBorder="1" applyAlignment="1">
      <alignment horizontal="right" vertical="center"/>
    </xf>
    <xf numFmtId="3" fontId="2" fillId="0" borderId="20" xfId="1" applyNumberFormat="1" applyFont="1" applyBorder="1" applyAlignment="1">
      <alignment horizontal="right" vertical="center"/>
    </xf>
    <xf numFmtId="49" fontId="0" fillId="0" borderId="20" xfId="1" applyNumberFormat="1" applyFont="1" applyBorder="1" applyAlignment="1">
      <alignment vertical="center" wrapText="1"/>
    </xf>
    <xf numFmtId="0" fontId="0" fillId="0" borderId="21" xfId="0" applyBorder="1" applyAlignment="1">
      <alignment vertical="center" wrapText="1"/>
    </xf>
    <xf numFmtId="0" fontId="2" fillId="0" borderId="22" xfId="0" applyFont="1" applyBorder="1" applyAlignment="1">
      <alignment horizontal="center" vertical="center"/>
    </xf>
    <xf numFmtId="49" fontId="1" fillId="0" borderId="20" xfId="1" applyNumberFormat="1" applyBorder="1">
      <alignment vertical="center"/>
    </xf>
    <xf numFmtId="0" fontId="0" fillId="0" borderId="21" xfId="0" applyBorder="1">
      <alignment vertical="center"/>
    </xf>
    <xf numFmtId="0" fontId="2" fillId="0" borderId="23" xfId="0" applyFont="1" applyBorder="1" applyAlignment="1">
      <alignment horizontal="center" vertical="center"/>
    </xf>
    <xf numFmtId="176" fontId="2" fillId="0" borderId="24" xfId="0" applyNumberFormat="1" applyFont="1" applyBorder="1">
      <alignment vertical="center"/>
    </xf>
    <xf numFmtId="177" fontId="2" fillId="0" borderId="25" xfId="1" applyNumberFormat="1" applyFont="1" applyBorder="1" applyAlignment="1">
      <alignment horizontal="right" vertical="center"/>
    </xf>
    <xf numFmtId="3" fontId="2" fillId="0" borderId="26" xfId="1" applyNumberFormat="1" applyFont="1" applyBorder="1" applyAlignment="1">
      <alignment horizontal="right" vertical="center"/>
    </xf>
    <xf numFmtId="49" fontId="0" fillId="0" borderId="26" xfId="1" applyNumberFormat="1" applyFont="1" applyBorder="1" applyAlignment="1">
      <alignment vertical="center" shrinkToFit="1"/>
    </xf>
    <xf numFmtId="0" fontId="0" fillId="0" borderId="27" xfId="0" applyBorder="1">
      <alignment vertical="center"/>
    </xf>
    <xf numFmtId="0" fontId="2" fillId="0" borderId="28" xfId="2" applyBorder="1">
      <alignment vertical="center"/>
    </xf>
    <xf numFmtId="0" fontId="2" fillId="0" borderId="29" xfId="2" applyBorder="1">
      <alignment vertical="center"/>
    </xf>
    <xf numFmtId="178" fontId="2" fillId="0" borderId="30" xfId="2" applyNumberFormat="1" applyBorder="1">
      <alignment vertical="center"/>
    </xf>
    <xf numFmtId="3" fontId="2" fillId="0" borderId="31" xfId="2" applyNumberFormat="1" applyBorder="1">
      <alignment vertical="center"/>
    </xf>
    <xf numFmtId="0" fontId="2" fillId="0" borderId="31" xfId="2" applyBorder="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10" fillId="0" borderId="0" xfId="1" applyFont="1">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center" vertical="center"/>
    </xf>
    <xf numFmtId="58" fontId="2" fillId="0" borderId="0" xfId="1" applyNumberFormat="1" applyFont="1">
      <alignment vertical="center"/>
    </xf>
    <xf numFmtId="176" fontId="2" fillId="0" borderId="0" xfId="1" applyNumberFormat="1" applyFont="1" applyAlignment="1">
      <alignment horizontal="left" vertical="center"/>
    </xf>
    <xf numFmtId="0" fontId="12" fillId="0" borderId="0" xfId="2" applyFont="1">
      <alignment vertical="center"/>
    </xf>
    <xf numFmtId="49" fontId="2" fillId="0" borderId="0" xfId="3" applyNumberFormat="1" applyFont="1" applyAlignment="1">
      <alignment horizontal="center"/>
    </xf>
    <xf numFmtId="0" fontId="2" fillId="0" borderId="0" xfId="3" applyFont="1">
      <alignment vertical="center"/>
    </xf>
    <xf numFmtId="176" fontId="2" fillId="0" borderId="0" xfId="1" applyNumberFormat="1" applyFont="1" applyAlignment="1">
      <alignment horizontal="center" vertical="center"/>
    </xf>
    <xf numFmtId="58" fontId="2" fillId="0" borderId="0" xfId="1" applyNumberFormat="1" applyFont="1" applyAlignment="1">
      <alignment horizontal="center" vertical="center"/>
    </xf>
    <xf numFmtId="176" fontId="2" fillId="0" borderId="0" xfId="0" applyNumberFormat="1"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58" fontId="2" fillId="0" borderId="0" xfId="0" applyNumberFormat="1" applyFont="1">
      <alignment vertical="center"/>
    </xf>
    <xf numFmtId="58" fontId="2" fillId="0" borderId="0" xfId="0" applyNumberFormat="1" applyFont="1" applyAlignment="1">
      <alignment horizontal="left" vertical="center"/>
    </xf>
    <xf numFmtId="0" fontId="2" fillId="0" borderId="0" xfId="2">
      <alignment vertical="center"/>
    </xf>
    <xf numFmtId="179" fontId="2" fillId="0" borderId="0" xfId="2" applyNumberFormat="1">
      <alignment vertical="center"/>
    </xf>
    <xf numFmtId="176" fontId="2" fillId="0" borderId="0" xfId="0" applyNumberFormat="1" applyFont="1" applyAlignment="1">
      <alignment horizontal="center" vertical="center"/>
    </xf>
    <xf numFmtId="58" fontId="2" fillId="0" borderId="0" xfId="0" applyNumberFormat="1" applyFont="1" applyAlignment="1">
      <alignment horizontal="center" vertical="center"/>
    </xf>
    <xf numFmtId="179" fontId="2" fillId="0" borderId="0" xfId="0" applyNumberFormat="1" applyFont="1">
      <alignment vertical="center"/>
    </xf>
    <xf numFmtId="0" fontId="2" fillId="0" borderId="0" xfId="2" applyAlignment="1">
      <alignment horizontal="center" vertical="center"/>
    </xf>
    <xf numFmtId="0" fontId="2" fillId="0" borderId="0" xfId="3" applyFont="1" applyAlignment="1">
      <alignment horizontal="center" vertical="center"/>
    </xf>
    <xf numFmtId="180" fontId="2" fillId="0" borderId="0" xfId="0" applyNumberFormat="1" applyFont="1">
      <alignment vertical="center"/>
    </xf>
    <xf numFmtId="0" fontId="2" fillId="0" borderId="0" xfId="0" applyFont="1" applyAlignment="1">
      <alignment horizontal="right" vertical="center"/>
    </xf>
    <xf numFmtId="180" fontId="9" fillId="0" borderId="0" xfId="0" applyNumberFormat="1" applyFo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80"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13" fillId="0" borderId="17" xfId="0" applyFont="1" applyBorder="1" applyAlignment="1">
      <alignment vertical="center" shrinkToFit="1"/>
    </xf>
    <xf numFmtId="0" fontId="2" fillId="0" borderId="35" xfId="0" applyFont="1" applyBorder="1">
      <alignment vertical="center"/>
    </xf>
    <xf numFmtId="180" fontId="2" fillId="0" borderId="35" xfId="0" applyNumberFormat="1" applyFont="1" applyBorder="1">
      <alignment vertical="center"/>
    </xf>
    <xf numFmtId="0" fontId="2" fillId="0" borderId="36" xfId="0" applyFont="1" applyBorder="1">
      <alignment vertical="center"/>
    </xf>
    <xf numFmtId="176" fontId="2" fillId="0" borderId="37" xfId="0" applyNumberFormat="1" applyFont="1" applyBorder="1" applyAlignment="1">
      <alignment vertical="center" shrinkToFit="1"/>
    </xf>
    <xf numFmtId="181" fontId="2" fillId="2" borderId="38" xfId="0" applyNumberFormat="1" applyFont="1" applyFill="1" applyBorder="1">
      <alignment vertical="center"/>
    </xf>
    <xf numFmtId="181" fontId="2" fillId="0" borderId="38" xfId="0" applyNumberFormat="1" applyFont="1" applyBorder="1">
      <alignment vertical="center"/>
    </xf>
    <xf numFmtId="182" fontId="2" fillId="0" borderId="39" xfId="0" applyNumberFormat="1" applyFont="1" applyBorder="1">
      <alignment vertical="center"/>
    </xf>
    <xf numFmtId="176" fontId="2" fillId="0" borderId="39" xfId="0" applyNumberFormat="1" applyFont="1" applyBorder="1">
      <alignment vertical="center"/>
    </xf>
    <xf numFmtId="176" fontId="15" fillId="0" borderId="37" xfId="0" applyNumberFormat="1" applyFont="1" applyBorder="1" applyAlignment="1">
      <alignment vertical="center" shrinkToFit="1"/>
    </xf>
    <xf numFmtId="176" fontId="2" fillId="0" borderId="37" xfId="2" applyNumberFormat="1" applyBorder="1" applyAlignment="1">
      <alignment vertical="center" shrinkToFit="1"/>
    </xf>
    <xf numFmtId="38" fontId="2" fillId="0" borderId="0" xfId="4" applyFont="1">
      <alignment vertical="center"/>
    </xf>
    <xf numFmtId="0" fontId="2" fillId="0" borderId="37" xfId="2" applyBorder="1" applyAlignment="1">
      <alignment vertical="center" shrinkToFit="1"/>
    </xf>
    <xf numFmtId="0" fontId="10" fillId="0" borderId="0" xfId="2" applyFont="1" applyAlignment="1">
      <alignment horizontal="center" vertical="center"/>
    </xf>
    <xf numFmtId="181" fontId="2" fillId="0" borderId="38" xfId="2" applyNumberFormat="1" applyBorder="1">
      <alignment vertical="center"/>
    </xf>
    <xf numFmtId="176" fontId="2" fillId="0" borderId="39" xfId="0" applyNumberFormat="1" applyFont="1" applyBorder="1" applyAlignment="1">
      <alignment vertical="center" shrinkToFit="1"/>
    </xf>
    <xf numFmtId="176" fontId="2" fillId="0" borderId="22" xfId="2" applyNumberFormat="1" applyBorder="1" applyAlignment="1">
      <alignment vertical="center" shrinkToFit="1"/>
    </xf>
    <xf numFmtId="181" fontId="2" fillId="0" borderId="40" xfId="0" applyNumberFormat="1" applyFont="1" applyBorder="1">
      <alignment vertical="center"/>
    </xf>
    <xf numFmtId="176" fontId="2" fillId="0" borderId="41" xfId="0" applyNumberFormat="1" applyFont="1" applyBorder="1">
      <alignment vertical="center"/>
    </xf>
    <xf numFmtId="181" fontId="2" fillId="2" borderId="38" xfId="2" applyNumberFormat="1" applyFill="1" applyBorder="1">
      <alignment vertical="center"/>
    </xf>
    <xf numFmtId="38" fontId="2" fillId="0" borderId="0" xfId="2" applyNumberFormat="1">
      <alignment vertical="center"/>
    </xf>
    <xf numFmtId="176" fontId="2" fillId="0" borderId="39" xfId="2" applyNumberFormat="1" applyBorder="1">
      <alignment vertical="center"/>
    </xf>
    <xf numFmtId="181" fontId="2" fillId="0" borderId="38" xfId="2" applyNumberFormat="1" applyBorder="1" applyAlignment="1">
      <alignment horizontal="right" vertical="center"/>
    </xf>
    <xf numFmtId="176" fontId="2" fillId="0" borderId="39" xfId="2" applyNumberFormat="1" applyBorder="1" applyAlignment="1">
      <alignment horizontal="left" vertical="center"/>
    </xf>
    <xf numFmtId="176" fontId="2" fillId="0" borderId="39" xfId="2" applyNumberFormat="1" applyBorder="1" applyAlignment="1">
      <alignment horizontal="right" vertical="center"/>
    </xf>
    <xf numFmtId="176" fontId="2" fillId="0" borderId="22" xfId="0" applyNumberFormat="1" applyFont="1" applyBorder="1" applyAlignment="1">
      <alignment vertical="center" shrinkToFit="1"/>
    </xf>
    <xf numFmtId="0" fontId="13" fillId="0" borderId="42" xfId="2" applyFont="1" applyBorder="1" applyAlignment="1">
      <alignment vertical="center" shrinkToFit="1"/>
    </xf>
    <xf numFmtId="181" fontId="13" fillId="0" borderId="43" xfId="0" applyNumberFormat="1" applyFont="1" applyBorder="1">
      <alignment vertical="center"/>
    </xf>
    <xf numFmtId="182" fontId="2" fillId="0" borderId="44" xfId="0" applyNumberFormat="1" applyFont="1" applyBorder="1">
      <alignment vertical="center"/>
    </xf>
    <xf numFmtId="176" fontId="2" fillId="0" borderId="17" xfId="0" applyNumberFormat="1" applyFont="1" applyBorder="1" applyAlignment="1">
      <alignment vertical="center" shrinkToFit="1"/>
    </xf>
    <xf numFmtId="181" fontId="2" fillId="2" borderId="35" xfId="0" applyNumberFormat="1" applyFont="1" applyFill="1" applyBorder="1">
      <alignment vertical="center"/>
    </xf>
    <xf numFmtId="181" fontId="2" fillId="0" borderId="35" xfId="0" applyNumberFormat="1" applyFont="1" applyBorder="1">
      <alignment vertical="center"/>
    </xf>
    <xf numFmtId="182" fontId="2" fillId="0" borderId="39" xfId="2" applyNumberFormat="1" applyBorder="1">
      <alignment vertical="center"/>
    </xf>
    <xf numFmtId="182" fontId="2" fillId="0" borderId="41" xfId="2" applyNumberFormat="1" applyBorder="1">
      <alignment vertical="center"/>
    </xf>
    <xf numFmtId="181" fontId="2" fillId="0" borderId="45" xfId="2" applyNumberFormat="1" applyBorder="1">
      <alignment vertical="center"/>
    </xf>
    <xf numFmtId="176" fontId="2" fillId="0" borderId="22" xfId="2" applyNumberFormat="1" applyBorder="1" applyAlignment="1">
      <alignment horizontal="left" vertical="center" shrinkToFit="1"/>
    </xf>
    <xf numFmtId="181" fontId="2" fillId="0" borderId="40" xfId="2" applyNumberFormat="1" applyBorder="1">
      <alignment vertical="center"/>
    </xf>
    <xf numFmtId="176" fontId="2" fillId="0" borderId="46" xfId="2" applyNumberFormat="1" applyBorder="1" applyAlignment="1">
      <alignment horizontal="left" vertical="center" shrinkToFit="1"/>
    </xf>
    <xf numFmtId="181" fontId="2" fillId="0" borderId="47" xfId="2" applyNumberFormat="1" applyBorder="1">
      <alignment vertical="center"/>
    </xf>
    <xf numFmtId="181" fontId="2" fillId="2" borderId="47" xfId="2" applyNumberFormat="1" applyFill="1" applyBorder="1">
      <alignment vertical="center"/>
    </xf>
    <xf numFmtId="181" fontId="2" fillId="0" borderId="48" xfId="2" applyNumberFormat="1" applyBorder="1">
      <alignment vertical="center"/>
    </xf>
    <xf numFmtId="182" fontId="2" fillId="0" borderId="49" xfId="2" applyNumberFormat="1" applyBorder="1">
      <alignment vertical="center"/>
    </xf>
    <xf numFmtId="176" fontId="2" fillId="0" borderId="0" xfId="2" applyNumberFormat="1" applyAlignment="1">
      <alignment horizontal="left" vertical="center" shrinkToFit="1"/>
    </xf>
    <xf numFmtId="181" fontId="2" fillId="0" borderId="0" xfId="2" applyNumberFormat="1">
      <alignment vertical="center"/>
    </xf>
    <xf numFmtId="182" fontId="2" fillId="0" borderId="0" xfId="2" applyNumberFormat="1">
      <alignment vertical="center"/>
    </xf>
    <xf numFmtId="49" fontId="2" fillId="0" borderId="0" xfId="2" applyNumberFormat="1" applyAlignment="1">
      <alignment horizontal="center"/>
    </xf>
    <xf numFmtId="181" fontId="2" fillId="2" borderId="45" xfId="2" applyNumberFormat="1" applyFill="1" applyBorder="1">
      <alignment vertical="center"/>
    </xf>
    <xf numFmtId="176" fontId="2" fillId="0" borderId="37" xfId="2" applyNumberFormat="1" applyBorder="1" applyAlignment="1">
      <alignment horizontal="left" vertical="center" shrinkToFit="1"/>
    </xf>
    <xf numFmtId="182" fontId="2" fillId="0" borderId="39" xfId="2" applyNumberFormat="1" applyBorder="1" applyAlignment="1">
      <alignment vertical="center" shrinkToFit="1"/>
    </xf>
    <xf numFmtId="181" fontId="2" fillId="0" borderId="50" xfId="2" applyNumberFormat="1" applyBorder="1">
      <alignment vertical="center"/>
    </xf>
    <xf numFmtId="176" fontId="13" fillId="0" borderId="46" xfId="5" applyNumberFormat="1" applyFont="1" applyBorder="1" applyAlignment="1">
      <alignment horizontal="left" vertical="center" shrinkToFit="1"/>
    </xf>
    <xf numFmtId="181" fontId="13" fillId="0" borderId="48" xfId="2" applyNumberFormat="1" applyFont="1" applyBorder="1" applyAlignment="1">
      <alignment horizontal="right" vertical="center"/>
    </xf>
    <xf numFmtId="181" fontId="13" fillId="0" borderId="48" xfId="2" applyNumberFormat="1" applyFont="1" applyBorder="1">
      <alignment vertical="center"/>
    </xf>
    <xf numFmtId="182" fontId="2" fillId="0" borderId="49" xfId="0" applyNumberFormat="1" applyFont="1" applyBorder="1">
      <alignment vertical="center"/>
    </xf>
    <xf numFmtId="181" fontId="2" fillId="2" borderId="50" xfId="2" applyNumberFormat="1" applyFill="1" applyBorder="1">
      <alignment vertical="center"/>
    </xf>
    <xf numFmtId="181" fontId="2" fillId="0" borderId="40" xfId="2" applyNumberFormat="1" applyBorder="1" applyAlignment="1">
      <alignment horizontal="right" vertical="center"/>
    </xf>
    <xf numFmtId="182" fontId="2" fillId="0" borderId="39" xfId="0" applyNumberFormat="1" applyFont="1" applyBorder="1" applyAlignment="1">
      <alignment vertical="center" shrinkToFit="1"/>
    </xf>
    <xf numFmtId="176" fontId="13" fillId="0" borderId="22" xfId="5" applyNumberFormat="1" applyFont="1" applyBorder="1" applyAlignment="1">
      <alignment horizontal="left" vertical="center" shrinkToFit="1"/>
    </xf>
    <xf numFmtId="181" fontId="13" fillId="0" borderId="40" xfId="2" applyNumberFormat="1" applyFont="1" applyBorder="1">
      <alignment vertical="center"/>
    </xf>
    <xf numFmtId="176" fontId="13" fillId="0" borderId="42" xfId="5" applyNumberFormat="1" applyFont="1" applyBorder="1" applyAlignment="1">
      <alignment horizontal="left" vertical="center" shrinkToFit="1"/>
    </xf>
    <xf numFmtId="181" fontId="13" fillId="0" borderId="43" xfId="2" applyNumberFormat="1" applyFont="1" applyBorder="1">
      <alignment vertical="center"/>
    </xf>
    <xf numFmtId="182" fontId="2" fillId="0" borderId="44" xfId="2" applyNumberFormat="1" applyBorder="1">
      <alignment vertical="center"/>
    </xf>
    <xf numFmtId="176" fontId="13" fillId="0" borderId="51" xfId="5" applyNumberFormat="1" applyFont="1" applyBorder="1" applyAlignment="1">
      <alignment horizontal="left" vertical="center" shrinkToFit="1"/>
    </xf>
    <xf numFmtId="181" fontId="13" fillId="0" borderId="52" xfId="2" applyNumberFormat="1" applyFont="1" applyBorder="1">
      <alignment vertical="center"/>
    </xf>
    <xf numFmtId="182" fontId="2" fillId="0" borderId="53" xfId="2" applyNumberFormat="1" applyBorder="1">
      <alignment vertical="center"/>
    </xf>
    <xf numFmtId="0" fontId="13" fillId="0" borderId="54" xfId="6" applyFont="1" applyBorder="1">
      <alignment vertical="center"/>
    </xf>
    <xf numFmtId="0" fontId="2" fillId="2" borderId="55" xfId="7" applyFill="1" applyBorder="1">
      <alignment vertical="center"/>
    </xf>
    <xf numFmtId="0" fontId="2" fillId="0" borderId="55" xfId="2" applyBorder="1">
      <alignment vertical="center"/>
    </xf>
    <xf numFmtId="180" fontId="2" fillId="0" borderId="55" xfId="2" applyNumberFormat="1" applyBorder="1">
      <alignment vertical="center"/>
    </xf>
    <xf numFmtId="0" fontId="2" fillId="0" borderId="56" xfId="2" applyBorder="1">
      <alignment vertical="center"/>
    </xf>
    <xf numFmtId="176" fontId="2" fillId="0" borderId="37" xfId="7" applyNumberFormat="1" applyBorder="1" applyAlignment="1">
      <alignment horizontal="left" vertical="center"/>
    </xf>
    <xf numFmtId="38" fontId="13" fillId="2" borderId="38" xfId="4" applyFont="1" applyFill="1" applyBorder="1" applyAlignment="1">
      <alignment horizontal="right" vertical="center"/>
    </xf>
    <xf numFmtId="38" fontId="13" fillId="0" borderId="38" xfId="4" applyFont="1" applyBorder="1" applyAlignment="1">
      <alignment horizontal="right" vertical="center"/>
    </xf>
    <xf numFmtId="181" fontId="13" fillId="0" borderId="38" xfId="4" applyNumberFormat="1" applyFont="1" applyBorder="1" applyAlignment="1">
      <alignment horizontal="right" vertical="center"/>
    </xf>
    <xf numFmtId="176" fontId="2" fillId="0" borderId="37" xfId="6" applyNumberFormat="1" applyFont="1" applyBorder="1">
      <alignment vertical="center"/>
    </xf>
    <xf numFmtId="38" fontId="2" fillId="2" borderId="38" xfId="4" applyFont="1" applyFill="1" applyBorder="1" applyAlignment="1">
      <alignment horizontal="right" vertical="center"/>
    </xf>
    <xf numFmtId="38" fontId="2" fillId="0" borderId="38" xfId="4" applyFont="1" applyBorder="1" applyAlignment="1">
      <alignment horizontal="right" vertical="center"/>
    </xf>
    <xf numFmtId="181" fontId="2" fillId="0" borderId="38" xfId="6" applyNumberFormat="1" applyFont="1" applyBorder="1">
      <alignment vertical="center"/>
    </xf>
    <xf numFmtId="0" fontId="13" fillId="0" borderId="46" xfId="7" applyFont="1" applyBorder="1">
      <alignment vertical="center"/>
    </xf>
    <xf numFmtId="38" fontId="13" fillId="2" borderId="48" xfId="6" applyNumberFormat="1" applyFont="1" applyFill="1" applyBorder="1">
      <alignment vertical="center"/>
    </xf>
    <xf numFmtId="38" fontId="13" fillId="0" borderId="48" xfId="6" applyNumberFormat="1" applyFont="1" applyBorder="1">
      <alignment vertical="center"/>
    </xf>
    <xf numFmtId="176" fontId="2" fillId="0" borderId="49" xfId="6" applyNumberFormat="1" applyFont="1" applyBorder="1">
      <alignment vertical="center"/>
    </xf>
    <xf numFmtId="0" fontId="2" fillId="0" borderId="0" xfId="6" applyFont="1" applyAlignment="1">
      <alignment horizontal="center" vertical="center"/>
    </xf>
    <xf numFmtId="0" fontId="2" fillId="0" borderId="0" xfId="6" applyFont="1">
      <alignment vertical="center"/>
    </xf>
    <xf numFmtId="176" fontId="2" fillId="0" borderId="54" xfId="7" applyNumberFormat="1" applyBorder="1" applyAlignment="1">
      <alignment horizontal="left" vertical="center"/>
    </xf>
    <xf numFmtId="38" fontId="13" fillId="2" borderId="55" xfId="4" applyFont="1" applyFill="1" applyBorder="1" applyAlignment="1">
      <alignment horizontal="right" vertical="center"/>
    </xf>
    <xf numFmtId="38" fontId="13" fillId="0" borderId="55" xfId="4" applyFont="1" applyBorder="1" applyAlignment="1">
      <alignment horizontal="right" vertical="center"/>
    </xf>
    <xf numFmtId="181" fontId="13" fillId="0" borderId="55" xfId="4" applyNumberFormat="1" applyFont="1" applyBorder="1" applyAlignment="1">
      <alignment horizontal="right" vertical="center"/>
    </xf>
    <xf numFmtId="176" fontId="2" fillId="0" borderId="56" xfId="2" applyNumberFormat="1" applyBorder="1">
      <alignment vertical="center"/>
    </xf>
    <xf numFmtId="0" fontId="13" fillId="0" borderId="46" xfId="2" applyFont="1" applyBorder="1">
      <alignment vertical="center"/>
    </xf>
    <xf numFmtId="181" fontId="13" fillId="0" borderId="48" xfId="6" applyNumberFormat="1" applyFont="1" applyBorder="1">
      <alignment vertical="center"/>
    </xf>
    <xf numFmtId="176" fontId="13" fillId="0" borderId="32" xfId="5" applyNumberFormat="1" applyFont="1" applyBorder="1" applyAlignment="1">
      <alignment horizontal="left" vertical="center"/>
    </xf>
    <xf numFmtId="181" fontId="13" fillId="2" borderId="33" xfId="6" applyNumberFormat="1" applyFont="1" applyFill="1" applyBorder="1">
      <alignment vertical="center"/>
    </xf>
    <xf numFmtId="181" fontId="13" fillId="0" borderId="33" xfId="6" applyNumberFormat="1" applyFont="1" applyBorder="1">
      <alignment vertical="center"/>
    </xf>
    <xf numFmtId="176" fontId="2" fillId="0" borderId="34" xfId="2" applyNumberFormat="1" applyBorder="1">
      <alignment vertical="center"/>
    </xf>
    <xf numFmtId="181" fontId="2" fillId="2" borderId="35" xfId="2" applyNumberFormat="1" applyFill="1" applyBorder="1">
      <alignment vertical="center"/>
    </xf>
    <xf numFmtId="181" fontId="2" fillId="0" borderId="35" xfId="2" applyNumberFormat="1" applyBorder="1">
      <alignment vertical="center"/>
    </xf>
    <xf numFmtId="182" fontId="2" fillId="0" borderId="36" xfId="0" applyNumberFormat="1" applyFont="1" applyBorder="1">
      <alignment vertical="center"/>
    </xf>
    <xf numFmtId="176" fontId="2" fillId="0" borderId="54" xfId="5" applyNumberFormat="1" applyFont="1" applyBorder="1" applyAlignment="1">
      <alignment horizontal="center" vertical="center" shrinkToFit="1"/>
    </xf>
    <xf numFmtId="181" fontId="2" fillId="2" borderId="55" xfId="2" applyNumberFormat="1" applyFill="1" applyBorder="1" applyAlignment="1">
      <alignment horizontal="right" vertical="center"/>
    </xf>
    <xf numFmtId="181" fontId="2" fillId="0" borderId="55" xfId="2" applyNumberFormat="1" applyBorder="1" applyAlignment="1">
      <alignment horizontal="right" vertical="center"/>
    </xf>
    <xf numFmtId="181" fontId="2" fillId="0" borderId="55" xfId="0" applyNumberFormat="1" applyFont="1" applyBorder="1">
      <alignment vertical="center"/>
    </xf>
    <xf numFmtId="176" fontId="2" fillId="0" borderId="37" xfId="0" applyNumberFormat="1" applyFont="1" applyBorder="1" applyAlignment="1">
      <alignment horizontal="center" vertical="center" shrinkToFit="1"/>
    </xf>
    <xf numFmtId="181" fontId="2" fillId="2" borderId="38" xfId="2" applyNumberFormat="1" applyFill="1" applyBorder="1" applyAlignment="1">
      <alignment horizontal="right" vertical="center"/>
    </xf>
    <xf numFmtId="182" fontId="2" fillId="0" borderId="41" xfId="0" applyNumberFormat="1" applyFont="1" applyBorder="1">
      <alignment vertical="center"/>
    </xf>
    <xf numFmtId="176" fontId="13" fillId="0" borderId="46" xfId="2" applyNumberFormat="1" applyFont="1" applyBorder="1" applyAlignment="1">
      <alignment horizontal="center" vertical="center" shrinkToFit="1"/>
    </xf>
    <xf numFmtId="181" fontId="2" fillId="2" borderId="48" xfId="0" applyNumberFormat="1" applyFont="1" applyFill="1" applyBorder="1">
      <alignment vertical="center"/>
    </xf>
    <xf numFmtId="181" fontId="2" fillId="0" borderId="48" xfId="0" applyNumberFormat="1" applyFont="1" applyBorder="1">
      <alignment vertical="center"/>
    </xf>
    <xf numFmtId="49" fontId="2" fillId="0" borderId="2" xfId="2" applyNumberFormat="1" applyBorder="1" applyAlignment="1">
      <alignment horizontal="center"/>
    </xf>
    <xf numFmtId="0" fontId="13" fillId="0" borderId="17" xfId="0" applyFont="1" applyBorder="1">
      <alignment vertical="center"/>
    </xf>
    <xf numFmtId="176" fontId="2" fillId="0" borderId="37" xfId="2" applyNumberFormat="1" applyBorder="1">
      <alignment vertical="center"/>
    </xf>
    <xf numFmtId="176" fontId="2" fillId="0" borderId="22" xfId="2" applyNumberFormat="1" applyBorder="1">
      <alignment vertical="center"/>
    </xf>
    <xf numFmtId="0" fontId="13" fillId="0" borderId="54" xfId="2" applyFont="1" applyBorder="1">
      <alignment vertical="center"/>
    </xf>
    <xf numFmtId="181" fontId="2" fillId="0" borderId="55" xfId="2" applyNumberFormat="1" applyBorder="1">
      <alignment vertical="center"/>
    </xf>
    <xf numFmtId="176" fontId="13" fillId="0" borderId="46" xfId="0" applyNumberFormat="1" applyFont="1" applyBorder="1">
      <alignment vertical="center"/>
    </xf>
    <xf numFmtId="176" fontId="13" fillId="0" borderId="32" xfId="2" applyNumberFormat="1" applyFont="1" applyBorder="1" applyAlignment="1">
      <alignment horizontal="left" vertical="center"/>
    </xf>
    <xf numFmtId="181" fontId="2" fillId="0" borderId="33" xfId="0" applyNumberFormat="1" applyFont="1" applyBorder="1">
      <alignment vertical="center"/>
    </xf>
    <xf numFmtId="176" fontId="13" fillId="0" borderId="17" xfId="0" applyNumberFormat="1" applyFont="1" applyBorder="1">
      <alignment vertical="center"/>
    </xf>
    <xf numFmtId="182" fontId="2" fillId="0" borderId="35" xfId="0" applyNumberFormat="1" applyFont="1" applyBorder="1" applyAlignment="1">
      <alignment horizontal="right" vertical="center"/>
    </xf>
    <xf numFmtId="180" fontId="2" fillId="0" borderId="35" xfId="0" applyNumberFormat="1" applyFont="1" applyBorder="1" applyAlignment="1">
      <alignment horizontal="center" vertical="center"/>
    </xf>
    <xf numFmtId="176" fontId="2" fillId="0" borderId="37" xfId="0" applyNumberFormat="1" applyFont="1" applyBorder="1" applyAlignment="1">
      <alignment horizontal="left" vertical="center"/>
    </xf>
    <xf numFmtId="181" fontId="2" fillId="0" borderId="38" xfId="0" applyNumberFormat="1" applyFont="1" applyBorder="1" applyAlignment="1">
      <alignment horizontal="right" vertical="center"/>
    </xf>
    <xf numFmtId="0" fontId="2" fillId="0" borderId="39" xfId="2" applyBorder="1">
      <alignment vertical="center"/>
    </xf>
    <xf numFmtId="181" fontId="2" fillId="0" borderId="0" xfId="0" applyNumberFormat="1" applyFont="1" applyAlignment="1">
      <alignment horizontal="right" vertical="center"/>
    </xf>
    <xf numFmtId="183" fontId="2" fillId="0" borderId="37" xfId="0" applyNumberFormat="1" applyFont="1" applyBorder="1">
      <alignment vertical="center"/>
    </xf>
    <xf numFmtId="183" fontId="2" fillId="0" borderId="57" xfId="0" applyNumberFormat="1" applyFont="1" applyBorder="1">
      <alignment vertical="center"/>
    </xf>
    <xf numFmtId="0" fontId="2" fillId="0" borderId="39" xfId="0" applyFont="1" applyBorder="1">
      <alignment vertical="center"/>
    </xf>
    <xf numFmtId="183" fontId="2" fillId="0" borderId="22" xfId="0" applyNumberFormat="1" applyFont="1" applyBorder="1">
      <alignment vertical="center"/>
    </xf>
    <xf numFmtId="0" fontId="2" fillId="0" borderId="41" xfId="2" applyBorder="1">
      <alignment vertical="center"/>
    </xf>
    <xf numFmtId="0" fontId="13" fillId="0" borderId="46" xfId="0" applyFont="1" applyBorder="1" applyAlignment="1">
      <alignment horizontal="center" vertical="center"/>
    </xf>
    <xf numFmtId="181" fontId="2" fillId="0" borderId="48" xfId="0" applyNumberFormat="1" applyFont="1" applyBorder="1" applyAlignment="1">
      <alignment horizontal="right" vertical="center"/>
    </xf>
    <xf numFmtId="0" fontId="2" fillId="0" borderId="49" xfId="0" applyFont="1" applyBorder="1">
      <alignment vertical="center"/>
    </xf>
    <xf numFmtId="176" fontId="2" fillId="0" borderId="54" xfId="0" applyNumberFormat="1" applyFont="1" applyBorder="1">
      <alignment vertical="center"/>
    </xf>
    <xf numFmtId="0" fontId="2" fillId="0" borderId="56" xfId="0" applyFont="1" applyBorder="1">
      <alignment vertical="center"/>
    </xf>
    <xf numFmtId="0" fontId="2" fillId="0" borderId="39" xfId="0" applyFont="1" applyBorder="1" applyAlignment="1">
      <alignment vertical="center" shrinkToFit="1"/>
    </xf>
    <xf numFmtId="181" fontId="2" fillId="0" borderId="40" xfId="0" applyNumberFormat="1" applyFont="1" applyBorder="1" applyAlignment="1">
      <alignment horizontal="right" vertical="center"/>
    </xf>
    <xf numFmtId="0" fontId="2" fillId="0" borderId="41" xfId="0" applyFont="1" applyBorder="1">
      <alignment vertical="center"/>
    </xf>
    <xf numFmtId="181" fontId="13" fillId="0" borderId="48" xfId="0" applyNumberFormat="1" applyFont="1" applyBorder="1" applyAlignment="1">
      <alignment horizontal="right" vertical="center"/>
    </xf>
    <xf numFmtId="176" fontId="13" fillId="0" borderId="54" xfId="0" applyNumberFormat="1" applyFont="1" applyBorder="1">
      <alignment vertical="center"/>
    </xf>
    <xf numFmtId="181" fontId="2" fillId="0" borderId="55" xfId="0" applyNumberFormat="1" applyFont="1" applyBorder="1" applyAlignment="1">
      <alignment horizontal="right" vertical="center"/>
    </xf>
    <xf numFmtId="0" fontId="13" fillId="0" borderId="32" xfId="0" applyFont="1" applyBorder="1" applyAlignment="1">
      <alignment horizontal="center" vertical="center"/>
    </xf>
    <xf numFmtId="181" fontId="13" fillId="0" borderId="33" xfId="0" applyNumberFormat="1" applyFont="1" applyBorder="1" applyAlignment="1">
      <alignment horizontal="right" vertical="center"/>
    </xf>
    <xf numFmtId="181" fontId="2" fillId="0" borderId="34" xfId="0" applyNumberFormat="1" applyFont="1" applyBorder="1">
      <alignment vertical="center"/>
    </xf>
    <xf numFmtId="0" fontId="13" fillId="0" borderId="32" xfId="0" applyFont="1" applyBorder="1" applyAlignment="1">
      <alignment horizontal="center" vertical="center" shrinkToFit="1"/>
    </xf>
    <xf numFmtId="181" fontId="2" fillId="0" borderId="33" xfId="0" applyNumberFormat="1" applyFont="1" applyBorder="1" applyAlignment="1">
      <alignment horizontal="right" vertical="center"/>
    </xf>
    <xf numFmtId="181" fontId="2" fillId="0" borderId="33" xfId="0" applyNumberFormat="1" applyFont="1" applyBorder="1" applyAlignment="1">
      <alignment horizontal="right" vertical="center" shrinkToFit="1"/>
    </xf>
    <xf numFmtId="0" fontId="2" fillId="0" borderId="34" xfId="0" applyFont="1" applyBorder="1">
      <alignment vertical="center"/>
    </xf>
    <xf numFmtId="0" fontId="13" fillId="0" borderId="0" xfId="0" applyFont="1" applyAlignment="1">
      <alignment horizontal="center" vertical="center" shrinkToFit="1"/>
    </xf>
    <xf numFmtId="181" fontId="2" fillId="0" borderId="0" xfId="0" applyNumberFormat="1" applyFont="1" applyAlignment="1">
      <alignment horizontal="right" vertical="center" shrinkToFit="1"/>
    </xf>
    <xf numFmtId="182" fontId="2" fillId="0" borderId="38" xfId="0" applyNumberFormat="1" applyFont="1" applyBorder="1">
      <alignment vertical="center"/>
    </xf>
    <xf numFmtId="183" fontId="2" fillId="0" borderId="37" xfId="0" applyNumberFormat="1" applyFont="1" applyBorder="1" applyAlignment="1">
      <alignment horizontal="left" vertical="center"/>
    </xf>
    <xf numFmtId="182" fontId="2" fillId="0" borderId="38" xfId="0" applyNumberFormat="1" applyFont="1" applyBorder="1" applyAlignment="1">
      <alignment horizontal="right" vertical="center"/>
    </xf>
    <xf numFmtId="183" fontId="2" fillId="0" borderId="22" xfId="0" applyNumberFormat="1" applyFont="1" applyBorder="1" applyAlignment="1">
      <alignment horizontal="left" vertical="center"/>
    </xf>
    <xf numFmtId="182" fontId="2" fillId="0" borderId="40" xfId="0" applyNumberFormat="1" applyFont="1" applyBorder="1" applyAlignment="1">
      <alignment horizontal="right" vertical="center"/>
    </xf>
    <xf numFmtId="182" fontId="2" fillId="0" borderId="40" xfId="0" applyNumberFormat="1" applyFont="1" applyBorder="1">
      <alignment vertical="center"/>
    </xf>
    <xf numFmtId="182" fontId="2" fillId="0" borderId="33" xfId="0" applyNumberFormat="1" applyFont="1" applyBorder="1" applyAlignment="1">
      <alignment horizontal="right" vertical="center"/>
    </xf>
    <xf numFmtId="0" fontId="13" fillId="0" borderId="55" xfId="0" applyFont="1" applyBorder="1">
      <alignment vertical="center"/>
    </xf>
    <xf numFmtId="0" fontId="2" fillId="0" borderId="55" xfId="0" applyFont="1" applyBorder="1">
      <alignment vertical="center"/>
    </xf>
    <xf numFmtId="181" fontId="2" fillId="0" borderId="58" xfId="0" applyNumberFormat="1" applyFont="1" applyBorder="1">
      <alignment vertical="center"/>
    </xf>
    <xf numFmtId="182" fontId="13" fillId="0" borderId="48" xfId="0" applyNumberFormat="1" applyFont="1" applyBorder="1" applyAlignment="1">
      <alignment horizontal="right" vertical="center"/>
    </xf>
    <xf numFmtId="181" fontId="2" fillId="0" borderId="52" xfId="0" applyNumberFormat="1" applyFont="1" applyBorder="1" applyAlignment="1">
      <alignment horizontal="right" vertical="center"/>
    </xf>
    <xf numFmtId="182" fontId="2" fillId="0" borderId="55" xfId="0" applyNumberFormat="1" applyFont="1" applyBorder="1" applyAlignment="1">
      <alignment horizontal="right" vertical="center"/>
    </xf>
    <xf numFmtId="182" fontId="2" fillId="0" borderId="0" xfId="0" applyNumberFormat="1" applyFont="1" applyAlignment="1">
      <alignment horizontal="right" vertical="center"/>
    </xf>
    <xf numFmtId="180" fontId="2" fillId="0" borderId="0" xfId="0" applyNumberFormat="1" applyFont="1" applyAlignment="1">
      <alignment horizontal="right" vertical="center" shrinkToFit="1"/>
    </xf>
    <xf numFmtId="0" fontId="2" fillId="0" borderId="0" xfId="2" applyAlignment="1">
      <alignment horizontal="left" vertical="center"/>
    </xf>
    <xf numFmtId="38" fontId="13" fillId="0" borderId="0" xfId="6" applyNumberFormat="1" applyFont="1">
      <alignment vertical="center"/>
    </xf>
    <xf numFmtId="38" fontId="13" fillId="3" borderId="0" xfId="6" applyNumberFormat="1" applyFont="1" applyFill="1">
      <alignment vertical="center"/>
    </xf>
    <xf numFmtId="181" fontId="13" fillId="0" borderId="0" xfId="6" applyNumberFormat="1" applyFont="1">
      <alignment vertical="center"/>
    </xf>
    <xf numFmtId="49" fontId="2" fillId="0" borderId="0" xfId="0" applyNumberFormat="1" applyFont="1" applyAlignment="1">
      <alignment horizontal="right" vertical="center"/>
    </xf>
    <xf numFmtId="183" fontId="2" fillId="0" borderId="0" xfId="0" applyNumberFormat="1" applyFont="1">
      <alignment vertical="center"/>
    </xf>
    <xf numFmtId="0" fontId="10" fillId="0" borderId="0" xfId="2" applyFont="1">
      <alignment vertical="center"/>
    </xf>
    <xf numFmtId="58" fontId="2" fillId="0" borderId="0" xfId="2" applyNumberFormat="1">
      <alignment vertical="center"/>
    </xf>
    <xf numFmtId="0" fontId="10" fillId="0" borderId="0" xfId="2" applyFont="1" applyAlignment="1">
      <alignment horizontal="left" vertical="center"/>
    </xf>
    <xf numFmtId="176" fontId="2" fillId="0" borderId="0" xfId="0" applyNumberFormat="1" applyFont="1" applyAlignment="1">
      <alignment horizontal="left" vertical="center"/>
    </xf>
    <xf numFmtId="5" fontId="2" fillId="0" borderId="0" xfId="2" applyNumberFormat="1" applyAlignment="1">
      <alignment horizontal="left" vertical="center"/>
    </xf>
    <xf numFmtId="6" fontId="2" fillId="0" borderId="0" xfId="0" applyNumberFormat="1" applyFont="1" applyAlignment="1">
      <alignment horizontal="left" vertical="center"/>
    </xf>
    <xf numFmtId="49" fontId="2" fillId="0" borderId="0" xfId="0" applyNumberFormat="1" applyFont="1" applyAlignment="1">
      <alignment horizontal="left" vertical="center" textRotation="180"/>
    </xf>
    <xf numFmtId="0" fontId="2" fillId="0" borderId="0" xfId="0" applyFont="1" applyAlignment="1">
      <alignment horizontal="center" vertical="center"/>
    </xf>
    <xf numFmtId="0" fontId="2" fillId="0" borderId="32"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2" fillId="0" borderId="1" xfId="0" applyFont="1" applyBorder="1" applyAlignment="1">
      <alignment horizontal="center" vertical="center" textRotation="255"/>
    </xf>
    <xf numFmtId="0" fontId="2" fillId="0" borderId="61" xfId="0" applyFont="1" applyBorder="1" applyAlignment="1">
      <alignment horizontal="center" vertical="center" textRotation="255"/>
    </xf>
    <xf numFmtId="176" fontId="2" fillId="0" borderId="62" xfId="0" applyNumberFormat="1" applyFont="1" applyBorder="1">
      <alignment vertical="center"/>
    </xf>
    <xf numFmtId="49" fontId="2" fillId="0" borderId="54"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55" xfId="0" applyNumberFormat="1" applyFont="1" applyBorder="1" applyAlignment="1">
      <alignment horizontal="left" vertical="center" shrinkToFit="1"/>
    </xf>
    <xf numFmtId="49" fontId="2" fillId="0" borderId="56" xfId="0" applyNumberFormat="1" applyFont="1" applyBorder="1" applyAlignment="1">
      <alignment horizontal="center" vertical="center" shrinkToFit="1"/>
    </xf>
    <xf numFmtId="0" fontId="2" fillId="0" borderId="57" xfId="0" applyFont="1" applyBorder="1" applyAlignment="1">
      <alignment horizontal="center" vertical="center" textRotation="255"/>
    </xf>
    <xf numFmtId="0" fontId="2" fillId="0" borderId="63" xfId="0" applyFont="1" applyBorder="1" applyAlignment="1">
      <alignment horizontal="center" vertical="center" textRotation="255"/>
    </xf>
    <xf numFmtId="176" fontId="2" fillId="0" borderId="45" xfId="0" applyNumberFormat="1" applyFont="1" applyBorder="1">
      <alignment vertical="center"/>
    </xf>
    <xf numFmtId="49" fontId="2" fillId="0" borderId="22"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0" fontId="2" fillId="0" borderId="7" xfId="0" applyFont="1" applyBorder="1" applyAlignment="1">
      <alignment horizontal="center" vertical="center" textRotation="255"/>
    </xf>
    <xf numFmtId="0" fontId="2" fillId="0" borderId="64" xfId="0" applyFont="1" applyBorder="1" applyAlignment="1">
      <alignment horizontal="center" vertical="center" textRotation="255"/>
    </xf>
    <xf numFmtId="176" fontId="2" fillId="0" borderId="47" xfId="0" applyNumberFormat="1" applyFont="1" applyBorder="1" applyAlignment="1">
      <alignment horizontal="left" vertical="center"/>
    </xf>
    <xf numFmtId="176" fontId="2" fillId="0" borderId="65" xfId="0" applyNumberFormat="1" applyFont="1" applyBorder="1" applyAlignment="1">
      <alignment horizontal="left" vertical="center"/>
    </xf>
    <xf numFmtId="49" fontId="2" fillId="0" borderId="46"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176" fontId="2" fillId="0" borderId="16" xfId="0" applyNumberFormat="1" applyFont="1" applyBorder="1">
      <alignment vertical="center"/>
    </xf>
    <xf numFmtId="49" fontId="2" fillId="0" borderId="37" xfId="0" applyNumberFormat="1" applyFont="1" applyBorder="1" applyAlignment="1">
      <alignment horizontal="center" vertical="center" shrinkToFit="1"/>
    </xf>
    <xf numFmtId="176" fontId="2" fillId="0" borderId="45" xfId="0" applyNumberFormat="1" applyFont="1" applyBorder="1" applyAlignment="1">
      <alignment horizontal="center" vertical="center" wrapText="1"/>
    </xf>
    <xf numFmtId="176" fontId="2" fillId="0" borderId="39" xfId="0" applyNumberFormat="1" applyFont="1" applyBorder="1" applyAlignment="1">
      <alignment horizontal="left" vertical="center" shrinkToFit="1"/>
    </xf>
    <xf numFmtId="49" fontId="2" fillId="0" borderId="40" xfId="0" applyNumberFormat="1" applyFont="1" applyBorder="1" applyAlignment="1">
      <alignment horizontal="center" vertical="center" wrapText="1" shrinkToFit="1"/>
    </xf>
    <xf numFmtId="176" fontId="2" fillId="0" borderId="66" xfId="0" applyNumberFormat="1" applyFont="1" applyBorder="1" applyAlignment="1">
      <alignment horizontal="center" vertical="center" wrapText="1"/>
    </xf>
    <xf numFmtId="49" fontId="2" fillId="0" borderId="17" xfId="0" applyNumberFormat="1" applyFont="1" applyBorder="1" applyAlignment="1">
      <alignment horizontal="center" vertical="center" shrinkToFit="1"/>
    </xf>
    <xf numFmtId="49" fontId="2" fillId="0" borderId="35" xfId="0" applyNumberFormat="1" applyFont="1" applyBorder="1" applyAlignment="1">
      <alignment horizontal="center" vertical="center" wrapText="1" shrinkToFit="1"/>
    </xf>
    <xf numFmtId="49" fontId="2" fillId="0" borderId="35" xfId="0" applyNumberFormat="1" applyFont="1" applyBorder="1" applyAlignment="1">
      <alignment horizontal="center" vertical="center" shrinkToFit="1"/>
    </xf>
    <xf numFmtId="49" fontId="2" fillId="0" borderId="36" xfId="0" applyNumberFormat="1" applyFont="1" applyBorder="1" applyAlignment="1">
      <alignment horizontal="center" vertical="center" shrinkToFit="1"/>
    </xf>
    <xf numFmtId="0" fontId="2" fillId="0" borderId="39" xfId="0" applyFont="1" applyBorder="1" applyAlignment="1">
      <alignment horizontal="left" vertical="center"/>
    </xf>
    <xf numFmtId="49" fontId="2" fillId="0" borderId="40" xfId="0" applyNumberFormat="1" applyFont="1" applyBorder="1" applyAlignment="1">
      <alignment horizontal="left" vertical="center" shrinkToFit="1"/>
    </xf>
    <xf numFmtId="49" fontId="2" fillId="0" borderId="35" xfId="0" applyNumberFormat="1" applyFont="1" applyBorder="1" applyAlignment="1">
      <alignment horizontal="left" vertical="center" shrinkToFit="1"/>
    </xf>
    <xf numFmtId="176" fontId="2" fillId="0" borderId="39" xfId="0" applyNumberFormat="1" applyFont="1" applyBorder="1" applyAlignment="1">
      <alignment horizontal="left" vertical="center"/>
    </xf>
    <xf numFmtId="176" fontId="2" fillId="0" borderId="67" xfId="0" applyNumberFormat="1" applyFont="1" applyBorder="1" applyAlignment="1">
      <alignment horizontal="center" vertical="center" wrapText="1"/>
    </xf>
    <xf numFmtId="176" fontId="2" fillId="0" borderId="50" xfId="0" applyNumberFormat="1" applyFont="1" applyBorder="1">
      <alignment vertical="center"/>
    </xf>
    <xf numFmtId="176" fontId="2" fillId="0" borderId="27" xfId="0" applyNumberFormat="1" applyFont="1" applyBorder="1">
      <alignment vertical="center"/>
    </xf>
    <xf numFmtId="49" fontId="2" fillId="0" borderId="68"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21" xfId="0" applyNumberFormat="1" applyFont="1" applyBorder="1" applyAlignment="1">
      <alignment horizontal="center" vertical="center"/>
    </xf>
    <xf numFmtId="176" fontId="2" fillId="0" borderId="62" xfId="0" applyNumberFormat="1" applyFont="1" applyBorder="1" applyAlignment="1">
      <alignment horizontal="left" vertical="center"/>
    </xf>
    <xf numFmtId="176" fontId="2" fillId="0" borderId="16" xfId="0" applyNumberFormat="1" applyFont="1" applyBorder="1" applyAlignment="1">
      <alignment horizontal="left" vertical="center"/>
    </xf>
    <xf numFmtId="49" fontId="2" fillId="0" borderId="69"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176" fontId="2" fillId="0" borderId="40" xfId="0" applyNumberFormat="1" applyFont="1" applyBorder="1" applyAlignment="1">
      <alignment horizontal="center" vertical="center" wrapText="1"/>
    </xf>
    <xf numFmtId="176" fontId="2" fillId="0" borderId="39" xfId="0" applyNumberFormat="1" applyFont="1" applyBorder="1" applyAlignment="1">
      <alignment horizontal="left" vertical="center"/>
    </xf>
    <xf numFmtId="49" fontId="2" fillId="0" borderId="39" xfId="0" applyNumberFormat="1" applyFont="1" applyBorder="1" applyAlignment="1">
      <alignment horizontal="center" vertical="center" shrinkToFit="1"/>
    </xf>
    <xf numFmtId="176" fontId="2" fillId="0" borderId="70" xfId="0" applyNumberFormat="1" applyFont="1" applyBorder="1" applyAlignment="1">
      <alignment horizontal="center" vertical="center" wrapText="1"/>
    </xf>
    <xf numFmtId="49" fontId="2" fillId="0" borderId="71" xfId="0" applyNumberFormat="1" applyFont="1" applyBorder="1" applyAlignment="1">
      <alignment horizontal="center" vertical="center" shrinkToFit="1"/>
    </xf>
    <xf numFmtId="176" fontId="2" fillId="0" borderId="35" xfId="0" applyNumberFormat="1" applyFont="1" applyBorder="1" applyAlignment="1">
      <alignment horizontal="center" vertical="center" wrapText="1"/>
    </xf>
    <xf numFmtId="49" fontId="2" fillId="0" borderId="71" xfId="0" applyNumberFormat="1" applyFont="1" applyBorder="1" applyAlignment="1">
      <alignment horizontal="left" vertical="center" shrinkToFit="1"/>
    </xf>
    <xf numFmtId="176" fontId="2" fillId="0" borderId="47" xfId="0" applyNumberFormat="1" applyFont="1" applyBorder="1">
      <alignment vertical="center"/>
    </xf>
    <xf numFmtId="176" fontId="2" fillId="0" borderId="72" xfId="0" applyNumberFormat="1" applyFont="1" applyBorder="1">
      <alignment vertical="center"/>
    </xf>
    <xf numFmtId="49" fontId="2" fillId="0" borderId="46"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0" fontId="2" fillId="0" borderId="5" xfId="0" applyFont="1" applyBorder="1" applyAlignment="1">
      <alignment horizontal="center" vertical="center" textRotation="255"/>
    </xf>
    <xf numFmtId="0" fontId="2" fillId="0" borderId="73" xfId="0" applyFont="1" applyBorder="1" applyAlignment="1">
      <alignment horizontal="center" vertical="center" textRotation="255"/>
    </xf>
    <xf numFmtId="0" fontId="2" fillId="0" borderId="69" xfId="0" applyFont="1" applyBorder="1" applyAlignment="1">
      <alignment horizontal="center" vertical="center" textRotation="255"/>
    </xf>
    <xf numFmtId="0" fontId="2" fillId="0" borderId="74" xfId="0" applyFont="1" applyBorder="1" applyAlignment="1">
      <alignment horizontal="center" vertical="center" textRotation="255"/>
    </xf>
    <xf numFmtId="176" fontId="2" fillId="0" borderId="75" xfId="0" applyNumberFormat="1" applyFont="1" applyBorder="1" applyAlignment="1">
      <alignment horizontal="left" vertical="center"/>
    </xf>
    <xf numFmtId="176" fontId="2" fillId="0" borderId="3" xfId="0" applyNumberFormat="1" applyFont="1" applyBorder="1" applyAlignment="1">
      <alignment horizontal="left" vertical="center"/>
    </xf>
    <xf numFmtId="49" fontId="2" fillId="0" borderId="12"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176" fontId="2" fillId="0" borderId="66" xfId="0" applyNumberFormat="1" applyFont="1" applyBorder="1" applyAlignment="1">
      <alignment horizontal="left" vertical="center"/>
    </xf>
    <xf numFmtId="176" fontId="2" fillId="0" borderId="77" xfId="0" applyNumberFormat="1" applyFont="1" applyBorder="1" applyAlignment="1">
      <alignment horizontal="left" vertical="center"/>
    </xf>
    <xf numFmtId="49" fontId="2" fillId="0" borderId="78" xfId="0" applyNumberFormat="1" applyFont="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70" xfId="0" applyNumberFormat="1" applyFont="1" applyBorder="1" applyAlignment="1">
      <alignment horizontal="center" vertical="center" shrinkToFit="1"/>
    </xf>
    <xf numFmtId="0" fontId="2" fillId="0" borderId="80" xfId="0" applyFont="1" applyBorder="1" applyAlignment="1">
      <alignment horizontal="center" vertical="center" textRotation="255"/>
    </xf>
    <xf numFmtId="0" fontId="2" fillId="0" borderId="81" xfId="0" applyFont="1" applyBorder="1" applyAlignment="1">
      <alignment horizontal="center" vertical="center" textRotation="255"/>
    </xf>
    <xf numFmtId="176" fontId="2" fillId="0" borderId="82" xfId="0" applyNumberFormat="1" applyFont="1" applyBorder="1" applyAlignment="1">
      <alignment horizontal="left" vertical="center"/>
    </xf>
    <xf numFmtId="176" fontId="2" fillId="0" borderId="83" xfId="0" applyNumberFormat="1" applyFont="1" applyBorder="1" applyAlignment="1">
      <alignment horizontal="left" vertical="center"/>
    </xf>
    <xf numFmtId="49" fontId="2" fillId="0" borderId="51"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0" borderId="53" xfId="0" applyNumberFormat="1" applyFont="1" applyBorder="1" applyAlignment="1">
      <alignment horizontal="center" vertical="center" shrinkToFit="1"/>
    </xf>
    <xf numFmtId="0" fontId="2" fillId="0" borderId="78" xfId="0" applyFont="1" applyBorder="1" applyAlignment="1">
      <alignment horizontal="center" vertical="center" textRotation="255"/>
    </xf>
    <xf numFmtId="0" fontId="2" fillId="0" borderId="71" xfId="0" applyFont="1" applyBorder="1" applyAlignment="1">
      <alignment horizontal="center" vertical="center" textRotation="255"/>
    </xf>
    <xf numFmtId="176" fontId="2" fillId="0" borderId="50" xfId="0" applyNumberFormat="1" applyFont="1" applyBorder="1" applyAlignment="1">
      <alignment horizontal="left" vertical="center"/>
    </xf>
    <xf numFmtId="176" fontId="2" fillId="0" borderId="21" xfId="0" applyNumberFormat="1" applyFont="1" applyBorder="1" applyAlignment="1">
      <alignment horizontal="left" vertical="center"/>
    </xf>
    <xf numFmtId="176" fontId="2" fillId="0" borderId="72" xfId="0" applyNumberFormat="1" applyFont="1" applyBorder="1" applyAlignment="1">
      <alignment horizontal="left" vertical="center"/>
    </xf>
    <xf numFmtId="49" fontId="2" fillId="0" borderId="80"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72" xfId="0" applyNumberFormat="1" applyFont="1" applyBorder="1" applyAlignment="1">
      <alignment horizontal="center" vertical="center" shrinkToFit="1"/>
    </xf>
    <xf numFmtId="0" fontId="10" fillId="0" borderId="0" xfId="0" applyFont="1" applyAlignment="1">
      <alignment horizontal="left" vertical="center"/>
    </xf>
    <xf numFmtId="181" fontId="2" fillId="2" borderId="40" xfId="0" applyNumberFormat="1" applyFont="1" applyFill="1" applyBorder="1">
      <alignment vertical="center"/>
    </xf>
    <xf numFmtId="0" fontId="13" fillId="0" borderId="22" xfId="2" applyFont="1" applyBorder="1" applyAlignment="1">
      <alignment vertical="center" shrinkToFit="1"/>
    </xf>
    <xf numFmtId="181" fontId="13" fillId="2" borderId="40" xfId="0" applyNumberFormat="1" applyFont="1" applyFill="1" applyBorder="1">
      <alignment vertical="center"/>
    </xf>
    <xf numFmtId="181" fontId="13" fillId="0" borderId="40" xfId="0" applyNumberFormat="1" applyFont="1" applyBorder="1">
      <alignment vertical="center"/>
    </xf>
    <xf numFmtId="176" fontId="2" fillId="0" borderId="84" xfId="0" applyNumberFormat="1" applyFont="1" applyBorder="1" applyAlignment="1">
      <alignment vertical="center" shrinkToFit="1"/>
    </xf>
    <xf numFmtId="181" fontId="2" fillId="2" borderId="85" xfId="0" applyNumberFormat="1" applyFont="1" applyFill="1" applyBorder="1">
      <alignment vertical="center"/>
    </xf>
    <xf numFmtId="181" fontId="2" fillId="0" borderId="85" xfId="0" applyNumberFormat="1" applyFont="1" applyBorder="1">
      <alignment vertical="center"/>
    </xf>
    <xf numFmtId="0" fontId="2" fillId="0" borderId="86" xfId="0" applyFont="1" applyBorder="1">
      <alignment vertical="center"/>
    </xf>
    <xf numFmtId="176" fontId="2" fillId="0" borderId="2" xfId="2" applyNumberFormat="1" applyBorder="1" applyAlignment="1">
      <alignment horizontal="left" vertical="center" shrinkToFit="1"/>
    </xf>
    <xf numFmtId="181" fontId="2" fillId="2" borderId="2" xfId="2" applyNumberFormat="1" applyFill="1" applyBorder="1">
      <alignment vertical="center"/>
    </xf>
    <xf numFmtId="181" fontId="2" fillId="0" borderId="2" xfId="2" applyNumberFormat="1" applyBorder="1">
      <alignment vertical="center"/>
    </xf>
    <xf numFmtId="182" fontId="2" fillId="0" borderId="2" xfId="2" applyNumberFormat="1" applyBorder="1">
      <alignment vertical="center"/>
    </xf>
    <xf numFmtId="181" fontId="2" fillId="2" borderId="0" xfId="2" applyNumberFormat="1" applyFill="1">
      <alignment vertical="center"/>
    </xf>
    <xf numFmtId="176" fontId="2" fillId="0" borderId="41" xfId="0" applyNumberFormat="1" applyFont="1" applyBorder="1" applyAlignment="1">
      <alignment vertical="center" shrinkToFit="1"/>
    </xf>
    <xf numFmtId="0" fontId="2" fillId="0" borderId="38" xfId="0" applyFont="1" applyBorder="1" applyAlignment="1">
      <alignment horizontal="right" vertical="center"/>
    </xf>
    <xf numFmtId="0" fontId="2" fillId="0" borderId="39" xfId="0" applyFont="1" applyBorder="1" applyAlignment="1">
      <alignment horizontal="left" vertical="center" shrinkToFit="1"/>
    </xf>
    <xf numFmtId="181" fontId="13" fillId="2" borderId="48" xfId="2" applyNumberFormat="1" applyFont="1" applyFill="1" applyBorder="1" applyAlignment="1">
      <alignment horizontal="right" vertical="center"/>
    </xf>
    <xf numFmtId="181" fontId="2" fillId="2" borderId="40" xfId="2" applyNumberFormat="1" applyFill="1" applyBorder="1" applyAlignment="1">
      <alignment horizontal="right" vertical="center"/>
    </xf>
    <xf numFmtId="181" fontId="13" fillId="2" borderId="40" xfId="2" applyNumberFormat="1" applyFont="1" applyFill="1" applyBorder="1">
      <alignment vertical="center"/>
    </xf>
    <xf numFmtId="181" fontId="13" fillId="2" borderId="43" xfId="2" applyNumberFormat="1" applyFont="1" applyFill="1" applyBorder="1">
      <alignment vertical="center"/>
    </xf>
    <xf numFmtId="176" fontId="13" fillId="0" borderId="87" xfId="5" applyNumberFormat="1" applyFont="1" applyBorder="1" applyAlignment="1">
      <alignment horizontal="left" vertical="center" shrinkToFit="1"/>
    </xf>
    <xf numFmtId="181" fontId="13" fillId="2" borderId="88" xfId="2" applyNumberFormat="1" applyFont="1" applyFill="1" applyBorder="1">
      <alignment vertical="center"/>
    </xf>
    <xf numFmtId="181" fontId="13" fillId="0" borderId="88" xfId="2" applyNumberFormat="1" applyFont="1" applyBorder="1">
      <alignment vertical="center"/>
    </xf>
    <xf numFmtId="182" fontId="2" fillId="0" borderId="89" xfId="2" applyNumberFormat="1" applyBorder="1">
      <alignment vertical="center"/>
    </xf>
    <xf numFmtId="0" fontId="2" fillId="2" borderId="55" xfId="2" applyFill="1" applyBorder="1">
      <alignment vertical="center"/>
    </xf>
    <xf numFmtId="0" fontId="2" fillId="3" borderId="55" xfId="2" applyFill="1" applyBorder="1">
      <alignment vertical="center"/>
    </xf>
    <xf numFmtId="38" fontId="13" fillId="3" borderId="38" xfId="4" applyFont="1" applyFill="1" applyBorder="1" applyAlignment="1">
      <alignment horizontal="right" vertical="center"/>
    </xf>
    <xf numFmtId="38" fontId="2" fillId="3" borderId="38" xfId="4" applyFont="1" applyFill="1" applyBorder="1" applyAlignment="1">
      <alignment horizontal="right" vertical="center"/>
    </xf>
    <xf numFmtId="38" fontId="13" fillId="3" borderId="48" xfId="6" applyNumberFormat="1" applyFont="1" applyFill="1" applyBorder="1">
      <alignment vertical="center"/>
    </xf>
    <xf numFmtId="38" fontId="13" fillId="3" borderId="55" xfId="4" applyFont="1" applyFill="1" applyBorder="1" applyAlignment="1">
      <alignment horizontal="right" vertical="center"/>
    </xf>
    <xf numFmtId="0" fontId="13" fillId="0" borderId="32" xfId="0" applyFont="1" applyBorder="1" applyAlignment="1">
      <alignment vertical="center" shrinkToFit="1"/>
    </xf>
    <xf numFmtId="181" fontId="2" fillId="2" borderId="33" xfId="2" applyNumberFormat="1" applyFill="1" applyBorder="1">
      <alignment vertical="center"/>
    </xf>
    <xf numFmtId="181" fontId="2" fillId="0" borderId="33" xfId="2" applyNumberFormat="1" applyBorder="1">
      <alignment vertical="center"/>
    </xf>
    <xf numFmtId="182" fontId="2" fillId="0" borderId="34" xfId="0" applyNumberFormat="1" applyFont="1" applyBorder="1">
      <alignment vertical="center"/>
    </xf>
    <xf numFmtId="181" fontId="2" fillId="0" borderId="58" xfId="2" applyNumberFormat="1" applyBorder="1" applyAlignment="1">
      <alignment horizontal="right" vertical="center"/>
    </xf>
    <xf numFmtId="182" fontId="2" fillId="0" borderId="56" xfId="0" applyNumberFormat="1" applyFont="1" applyBorder="1">
      <alignment vertical="center"/>
    </xf>
    <xf numFmtId="176" fontId="13" fillId="0" borderId="0" xfId="2" applyNumberFormat="1" applyFont="1" applyAlignment="1">
      <alignment horizontal="center" vertical="center" shrinkToFit="1"/>
    </xf>
    <xf numFmtId="181" fontId="2" fillId="2" borderId="0" xfId="0" applyNumberFormat="1" applyFont="1" applyFill="1">
      <alignment vertical="center"/>
    </xf>
    <xf numFmtId="181" fontId="2" fillId="0" borderId="0" xfId="0" applyNumberFormat="1" applyFont="1">
      <alignment vertical="center"/>
    </xf>
    <xf numFmtId="182" fontId="2" fillId="0" borderId="0" xfId="0" applyNumberFormat="1" applyFont="1">
      <alignment vertical="center"/>
    </xf>
    <xf numFmtId="0" fontId="18" fillId="0" borderId="0" xfId="2" applyFont="1" applyAlignment="1">
      <alignment horizontal="center" vertical="center"/>
    </xf>
    <xf numFmtId="0" fontId="18" fillId="0" borderId="0" xfId="2" applyFont="1" applyAlignment="1">
      <alignment horizontal="center" vertical="center"/>
    </xf>
    <xf numFmtId="0" fontId="2" fillId="0" borderId="0" xfId="8" applyAlignment="1">
      <alignment horizontal="left" vertical="center"/>
    </xf>
    <xf numFmtId="0" fontId="2" fillId="0" borderId="0" xfId="8">
      <alignment vertical="center"/>
    </xf>
    <xf numFmtId="0" fontId="2" fillId="0" borderId="0" xfId="8" applyAlignment="1">
      <alignment horizontal="center" vertical="center"/>
    </xf>
    <xf numFmtId="0" fontId="2" fillId="0" borderId="0" xfId="8" applyAlignment="1">
      <alignment horizontal="center" vertical="center"/>
    </xf>
    <xf numFmtId="49" fontId="0" fillId="0" borderId="0" xfId="8" applyNumberFormat="1" applyFont="1" applyAlignment="1">
      <alignment horizontal="center"/>
    </xf>
    <xf numFmtId="49" fontId="1" fillId="0" borderId="0" xfId="8" applyNumberFormat="1" applyFont="1" applyAlignment="1">
      <alignment horizontal="center"/>
    </xf>
    <xf numFmtId="0" fontId="1" fillId="0" borderId="0" xfId="8" applyFont="1">
      <alignment vertical="center"/>
    </xf>
    <xf numFmtId="0" fontId="8" fillId="0" borderId="0" xfId="8" applyFont="1" applyAlignment="1">
      <alignment horizontal="center" vertical="center"/>
    </xf>
    <xf numFmtId="49" fontId="10" fillId="0" borderId="0" xfId="8" applyNumberFormat="1" applyFont="1" applyAlignment="1">
      <alignment horizontal="center"/>
    </xf>
    <xf numFmtId="49" fontId="10" fillId="0" borderId="0" xfId="8" applyNumberFormat="1" applyFont="1" applyAlignment="1">
      <alignment horizontal="center"/>
    </xf>
    <xf numFmtId="49" fontId="2" fillId="0" borderId="0" xfId="8" applyNumberFormat="1" applyAlignment="1">
      <alignment horizontal="left" vertical="center"/>
    </xf>
    <xf numFmtId="49" fontId="2" fillId="0" borderId="0" xfId="8" applyNumberFormat="1" applyAlignment="1">
      <alignment horizontal="center" vertical="center"/>
    </xf>
    <xf numFmtId="0" fontId="1" fillId="0" borderId="0" xfId="8" applyFont="1" applyAlignment="1">
      <alignment horizontal="left" vertical="center"/>
    </xf>
    <xf numFmtId="49" fontId="2" fillId="0" borderId="0" xfId="8" applyNumberFormat="1" applyAlignment="1">
      <alignment horizontal="right" vertical="center"/>
    </xf>
    <xf numFmtId="0" fontId="0" fillId="0" borderId="0" xfId="8" applyFont="1" applyAlignment="1">
      <alignment horizontal="left" vertical="center"/>
    </xf>
    <xf numFmtId="49" fontId="10" fillId="0" borderId="0" xfId="8" applyNumberFormat="1" applyFont="1" applyAlignment="1">
      <alignment horizontal="center" vertical="center"/>
    </xf>
    <xf numFmtId="49" fontId="2" fillId="0" borderId="0" xfId="8" applyNumberFormat="1" applyAlignment="1">
      <alignment horizontal="center"/>
    </xf>
    <xf numFmtId="49" fontId="1" fillId="0" borderId="0" xfId="8" applyNumberFormat="1" applyFont="1" applyAlignment="1">
      <alignment horizontal="center"/>
    </xf>
    <xf numFmtId="0" fontId="9" fillId="0" borderId="0" xfId="8" applyFont="1">
      <alignment vertical="center"/>
    </xf>
  </cellXfs>
  <cellStyles count="9">
    <cellStyle name="桁区切り 2" xfId="4" xr:uid="{81E3ED54-08B2-4727-B6B7-0F316F6E57BC}"/>
    <cellStyle name="標準" xfId="0" builtinId="0"/>
    <cellStyle name="標準 2" xfId="1" xr:uid="{C5753127-1FD6-47D8-A440-12861808C407}"/>
    <cellStyle name="標準_株主36期" xfId="5" xr:uid="{0E152FD5-D9B9-4053-9426-3301F8A6DDDB}"/>
    <cellStyle name="標準_設立申請書類" xfId="2" xr:uid="{2295209B-C5FE-4442-BB98-9A464E3539C3}"/>
    <cellStyle name="標準_設立申請書類_平成24年度総会資料 (version 1)" xfId="7" xr:uid="{23003A41-AF0B-464B-A418-B9B4BE22648C}"/>
    <cellStyle name="標準_第１回定期総会_第10回定期総会－H.26 2" xfId="3" xr:uid="{D5C814B7-D8C2-46CD-9B7E-01E683570B28}"/>
    <cellStyle name="標準_第８回定期総会－H.24－認定" xfId="6" xr:uid="{D6B7B56A-8A83-4C13-AE25-F43ABBD5EE6A}"/>
    <cellStyle name="標準_定款－改訂" xfId="8" xr:uid="{E87D9789-3B41-4EED-B033-7EEA2E73D4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316;&#26989;&#20013;\&#31532;18&#22238;&#23450;&#26399;&#32207;&#20250;&#65293;&#20196;&#21644;&#65300;&#24180;&#65293;&#35330;&#27491;&#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はがき"/>
      <sheetName val="総会出欠"/>
      <sheetName val="表紙・次第"/>
      <sheetName val="事業報告"/>
      <sheetName val="決算"/>
      <sheetName val="事業計画"/>
      <sheetName val="行事予定表"/>
      <sheetName val="予算"/>
      <sheetName val="役員改選"/>
      <sheetName val="議事録"/>
      <sheetName val="預金残高"/>
      <sheetName val="送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B3B4-4583-4023-97C5-E9B75DAA6848}">
  <dimension ref="A1:L80"/>
  <sheetViews>
    <sheetView showGridLines="0" tabSelected="1" zoomScaleNormal="100" zoomScaleSheetLayoutView="100" workbookViewId="0"/>
  </sheetViews>
  <sheetFormatPr defaultRowHeight="14.25"/>
  <cols>
    <col min="1" max="3" width="4.625" style="1" customWidth="1"/>
    <col min="4" max="7" width="12.625" style="1" customWidth="1"/>
    <col min="8" max="9" width="11.125" style="1" customWidth="1"/>
    <col min="10" max="16384" width="9" style="1"/>
  </cols>
  <sheetData>
    <row r="1" spans="1:9" ht="20.100000000000001" customHeight="1"/>
    <row r="2" spans="1:9" ht="20.100000000000001" customHeight="1"/>
    <row r="3" spans="1:9" ht="20.100000000000001" customHeight="1"/>
    <row r="4" spans="1:9" ht="20.100000000000001" customHeight="1"/>
    <row r="5" spans="1:9" ht="20.100000000000001" customHeight="1">
      <c r="A5" s="2" t="s">
        <v>0</v>
      </c>
      <c r="B5" s="2"/>
      <c r="C5" s="2"/>
      <c r="D5" s="2"/>
      <c r="E5" s="2"/>
      <c r="F5" s="2"/>
      <c r="G5" s="2"/>
      <c r="H5" s="2"/>
      <c r="I5" s="2"/>
    </row>
    <row r="6" spans="1:9" ht="20.100000000000001" customHeight="1">
      <c r="A6" s="2"/>
      <c r="B6" s="2"/>
      <c r="C6" s="2"/>
      <c r="D6" s="2"/>
      <c r="E6" s="2"/>
      <c r="F6" s="2"/>
      <c r="G6" s="2"/>
      <c r="H6" s="2"/>
      <c r="I6" s="2"/>
    </row>
    <row r="7" spans="1:9" ht="20.100000000000001" customHeight="1"/>
    <row r="8" spans="1:9" ht="20.100000000000001" customHeight="1"/>
    <row r="9" spans="1:9" ht="20.100000000000001" customHeight="1">
      <c r="A9" s="2" t="s">
        <v>1</v>
      </c>
      <c r="B9" s="2"/>
      <c r="C9" s="2"/>
      <c r="D9" s="2"/>
      <c r="E9" s="2"/>
      <c r="F9" s="2"/>
      <c r="G9" s="2"/>
      <c r="H9" s="2"/>
      <c r="I9" s="2"/>
    </row>
    <row r="10" spans="1:9" ht="20.100000000000001" customHeight="1">
      <c r="A10" s="2"/>
      <c r="B10" s="2"/>
      <c r="C10" s="2"/>
      <c r="D10" s="2"/>
      <c r="E10" s="2"/>
      <c r="F10" s="2"/>
      <c r="G10" s="2"/>
      <c r="H10" s="2"/>
      <c r="I10" s="2"/>
    </row>
    <row r="11" spans="1:9" ht="20.100000000000001" customHeight="1"/>
    <row r="12" spans="1:9" ht="20.100000000000001" customHeight="1"/>
    <row r="13" spans="1:9" ht="20.100000000000001" customHeight="1"/>
    <row r="14" spans="1:9" ht="20.100000000000001" customHeight="1"/>
    <row r="15" spans="1:9" ht="20.100000000000001" customHeight="1"/>
    <row r="16" spans="1:9" ht="20.100000000000001" customHeight="1"/>
    <row r="17" spans="1:9" ht="20.100000000000001" customHeight="1">
      <c r="A17" s="3" t="s">
        <v>2</v>
      </c>
      <c r="B17" s="3"/>
      <c r="C17" s="3"/>
      <c r="D17" s="3"/>
      <c r="E17" s="3"/>
      <c r="F17" s="3"/>
      <c r="G17" s="3"/>
      <c r="H17" s="3"/>
      <c r="I17" s="3"/>
    </row>
    <row r="18" spans="1:9" ht="20.100000000000001" customHeight="1">
      <c r="A18" s="3"/>
      <c r="B18" s="3"/>
      <c r="C18" s="3"/>
      <c r="D18" s="3"/>
      <c r="E18" s="3"/>
      <c r="F18" s="3"/>
      <c r="G18" s="3"/>
      <c r="H18" s="3"/>
      <c r="I18" s="3"/>
    </row>
    <row r="19" spans="1:9" ht="20.100000000000001" customHeight="1">
      <c r="A19" s="3"/>
      <c r="B19" s="3"/>
      <c r="C19" s="3"/>
      <c r="D19" s="3"/>
      <c r="E19" s="3"/>
      <c r="F19" s="3"/>
      <c r="G19" s="3"/>
      <c r="H19" s="3"/>
      <c r="I19" s="3"/>
    </row>
    <row r="20" spans="1:9" ht="20.100000000000001" customHeight="1"/>
    <row r="21" spans="1:9" ht="20.100000000000001" customHeight="1"/>
    <row r="22" spans="1:9" ht="20.100000000000001" customHeight="1"/>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30" customHeight="1">
      <c r="A30" s="4" t="s">
        <v>3</v>
      </c>
      <c r="B30" s="4"/>
      <c r="C30" s="4"/>
      <c r="D30" s="4"/>
      <c r="E30" s="4"/>
      <c r="F30" s="4"/>
      <c r="G30" s="4"/>
      <c r="H30" s="4"/>
      <c r="I30" s="4"/>
    </row>
    <row r="31" spans="1:9" ht="20.100000000000001" customHeight="1">
      <c r="A31" s="5"/>
      <c r="B31" s="5"/>
      <c r="C31" s="5"/>
      <c r="D31" s="5"/>
      <c r="E31" s="5"/>
      <c r="F31" s="5"/>
      <c r="G31" s="5"/>
      <c r="H31" s="5"/>
      <c r="I31" s="5"/>
    </row>
    <row r="32" spans="1:9" ht="30" customHeight="1">
      <c r="A32" s="4" t="s">
        <v>4</v>
      </c>
      <c r="B32" s="4"/>
      <c r="C32" s="4"/>
      <c r="D32" s="4"/>
      <c r="E32" s="4"/>
      <c r="F32" s="4"/>
      <c r="G32" s="4"/>
      <c r="H32" s="4"/>
      <c r="I32" s="4"/>
    </row>
    <row r="33" spans="1:9" ht="20.100000000000001" customHeight="1"/>
    <row r="34" spans="1:9" ht="20.100000000000001" customHeight="1"/>
    <row r="35" spans="1:9" ht="20.100000000000001" customHeight="1"/>
    <row r="36" spans="1:9" ht="20.100000000000001" customHeight="1">
      <c r="A36" s="6" t="s">
        <v>5</v>
      </c>
      <c r="B36" s="6"/>
      <c r="C36" s="6"/>
      <c r="D36" s="6"/>
      <c r="E36" s="6"/>
      <c r="F36" s="6"/>
      <c r="G36" s="6"/>
      <c r="H36" s="6"/>
      <c r="I36" s="6"/>
    </row>
    <row r="37" spans="1:9" ht="20.100000000000001" customHeight="1">
      <c r="A37" s="6"/>
      <c r="B37" s="6"/>
      <c r="C37" s="6"/>
      <c r="D37" s="6"/>
      <c r="E37" s="6"/>
      <c r="F37" s="6"/>
      <c r="G37" s="6"/>
      <c r="H37" s="6"/>
      <c r="I37" s="6"/>
    </row>
    <row r="38" spans="1:9" ht="20.100000000000001" customHeight="1"/>
    <row r="39" spans="1:9" ht="20.100000000000001" customHeight="1"/>
    <row r="40" spans="1:9" ht="20.100000000000001" customHeight="1"/>
    <row r="41" spans="1:9" ht="20.100000000000001" customHeight="1"/>
    <row r="42" spans="1:9" s="8" customFormat="1" ht="20.100000000000001" customHeight="1">
      <c r="A42" s="7" t="s">
        <v>6</v>
      </c>
      <c r="B42" s="7"/>
      <c r="C42" s="7"/>
      <c r="D42" s="7"/>
      <c r="E42" s="7"/>
      <c r="F42" s="7"/>
      <c r="G42" s="7"/>
      <c r="H42" s="7"/>
      <c r="I42" s="7"/>
    </row>
    <row r="43" spans="1:9" s="8" customFormat="1" ht="20.100000000000001" customHeight="1">
      <c r="A43" s="7"/>
      <c r="B43" s="7"/>
      <c r="C43" s="7"/>
      <c r="D43" s="7"/>
      <c r="E43" s="7"/>
      <c r="F43" s="7"/>
      <c r="G43" s="7"/>
      <c r="H43" s="7"/>
      <c r="I43" s="7"/>
    </row>
    <row r="44" spans="1:9" s="8" customFormat="1" ht="20.100000000000001" customHeight="1">
      <c r="A44" s="9"/>
      <c r="B44" s="9"/>
      <c r="C44" s="9"/>
      <c r="D44" s="9"/>
      <c r="E44" s="9"/>
      <c r="F44" s="9"/>
      <c r="G44" s="9"/>
      <c r="H44" s="9"/>
      <c r="I44" s="9"/>
    </row>
    <row r="45" spans="1:9" s="8" customFormat="1" ht="20.100000000000001" customHeight="1">
      <c r="A45" s="9"/>
      <c r="B45" s="9"/>
      <c r="C45" s="9"/>
      <c r="D45" s="9"/>
      <c r="E45" s="9"/>
      <c r="F45" s="9"/>
      <c r="G45" s="9"/>
      <c r="H45" s="9"/>
      <c r="I45" s="9"/>
    </row>
    <row r="46" spans="1:9" s="8" customFormat="1" ht="20.100000000000001" customHeight="1"/>
    <row r="47" spans="1:9" s="8" customFormat="1" ht="20.100000000000001" customHeight="1"/>
    <row r="48" spans="1:9" s="8" customFormat="1" ht="20.100000000000001" customHeight="1">
      <c r="B48" s="8" t="s">
        <v>7</v>
      </c>
    </row>
    <row r="49" spans="1:12" s="8" customFormat="1" ht="20.100000000000001" customHeight="1"/>
    <row r="50" spans="1:12" s="8" customFormat="1" ht="20.100000000000001" customHeight="1">
      <c r="C50" s="10" t="s">
        <v>8</v>
      </c>
      <c r="D50" s="1"/>
    </row>
    <row r="51" spans="1:12" s="8" customFormat="1" ht="20.100000000000001" customHeight="1">
      <c r="C51" s="10" t="s">
        <v>9</v>
      </c>
    </row>
    <row r="52" spans="1:12" s="8" customFormat="1" ht="20.100000000000001" customHeight="1"/>
    <row r="53" spans="1:12" s="8" customFormat="1" ht="20.100000000000001" customHeight="1"/>
    <row r="54" spans="1:12" s="8" customFormat="1" ht="20.100000000000001" customHeight="1">
      <c r="C54" s="10" t="s">
        <v>10</v>
      </c>
    </row>
    <row r="55" spans="1:12" s="8" customFormat="1" ht="20.100000000000001" customHeight="1"/>
    <row r="56" spans="1:12" s="8" customFormat="1" ht="20.100000000000001" customHeight="1"/>
    <row r="57" spans="1:12" s="8" customFormat="1" ht="20.100000000000001" customHeight="1">
      <c r="C57" s="10" t="s">
        <v>11</v>
      </c>
      <c r="L57" s="10"/>
    </row>
    <row r="58" spans="1:12" s="8" customFormat="1" ht="20.100000000000001" customHeight="1"/>
    <row r="59" spans="1:12" ht="20.100000000000001" customHeight="1">
      <c r="A59" s="8"/>
      <c r="B59" s="8"/>
      <c r="E59" s="8"/>
      <c r="F59" s="8"/>
      <c r="G59" s="8"/>
      <c r="H59" s="8"/>
      <c r="I59" s="8"/>
    </row>
    <row r="60" spans="1:12" ht="20.100000000000001" customHeight="1">
      <c r="A60" s="8"/>
      <c r="B60" s="8"/>
      <c r="C60" s="10" t="s">
        <v>12</v>
      </c>
      <c r="D60" s="10"/>
      <c r="E60" s="8"/>
      <c r="F60" s="8"/>
      <c r="G60" s="8"/>
      <c r="H60" s="8"/>
      <c r="I60" s="8"/>
      <c r="L60" s="10"/>
    </row>
    <row r="61" spans="1:12" ht="20.100000000000001" customHeight="1">
      <c r="A61" s="8"/>
      <c r="B61" s="8"/>
      <c r="D61" s="10"/>
      <c r="E61" s="8"/>
      <c r="F61" s="8"/>
      <c r="G61" s="8"/>
      <c r="H61" s="8"/>
      <c r="I61" s="8"/>
    </row>
    <row r="62" spans="1:12" ht="20.100000000000001" customHeight="1">
      <c r="A62" s="8"/>
      <c r="B62" s="8"/>
      <c r="D62" s="10"/>
      <c r="E62" s="8"/>
      <c r="F62" s="8"/>
      <c r="G62" s="8"/>
      <c r="H62" s="8"/>
      <c r="I62" s="8"/>
    </row>
    <row r="63" spans="1:12" ht="20.100000000000001" customHeight="1">
      <c r="A63" s="8"/>
      <c r="B63" s="8"/>
      <c r="D63" s="10"/>
      <c r="E63" s="8"/>
      <c r="F63" s="8"/>
      <c r="G63" s="8"/>
      <c r="H63" s="8"/>
      <c r="I63" s="8"/>
    </row>
    <row r="64" spans="1:12" s="8" customFormat="1" ht="20.100000000000001" customHeight="1"/>
    <row r="65" spans="1:9" s="8" customFormat="1" ht="20.100000000000001" customHeight="1"/>
    <row r="66" spans="1:9" s="8" customFormat="1" ht="20.100000000000001" customHeight="1"/>
    <row r="67" spans="1:9" s="8" customFormat="1" ht="20.100000000000001" customHeight="1"/>
    <row r="68" spans="1:9" s="8" customFormat="1" ht="20.100000000000001" customHeight="1"/>
    <row r="69" spans="1:9" s="8" customFormat="1" ht="20.100000000000001" customHeight="1"/>
    <row r="70" spans="1:9" s="8" customFormat="1" ht="20.100000000000001" customHeight="1"/>
    <row r="71" spans="1:9" s="8" customFormat="1" ht="20.100000000000001" customHeight="1">
      <c r="A71" s="11"/>
      <c r="B71" s="11"/>
      <c r="C71" s="11"/>
      <c r="D71" s="11"/>
      <c r="E71" s="11"/>
      <c r="F71" s="11"/>
      <c r="G71" s="11"/>
      <c r="H71" s="11"/>
      <c r="I71" s="11"/>
    </row>
    <row r="72" spans="1:9" s="8" customFormat="1" ht="20.100000000000001" customHeight="1">
      <c r="A72" s="11"/>
      <c r="B72" s="11"/>
      <c r="C72" s="11"/>
      <c r="D72" s="11"/>
      <c r="E72" s="11"/>
      <c r="F72" s="11"/>
      <c r="G72" s="11"/>
      <c r="H72" s="11"/>
      <c r="I72" s="11"/>
    </row>
    <row r="73" spans="1:9" s="8" customFormat="1" ht="20.100000000000001" customHeight="1"/>
    <row r="74" spans="1:9" s="8" customFormat="1" ht="20.100000000000001" customHeight="1"/>
    <row r="75" spans="1:9" s="8" customFormat="1" ht="20.100000000000001" customHeight="1"/>
    <row r="76" spans="1:9" s="8" customFormat="1" ht="20.100000000000001" customHeight="1"/>
    <row r="77" spans="1:9" s="8" customFormat="1" ht="20.100000000000001" customHeight="1"/>
    <row r="78" spans="1:9" s="8" customFormat="1" ht="20.100000000000001" customHeight="1"/>
    <row r="79" spans="1:9" s="8" customFormat="1" ht="20.100000000000001" customHeight="1"/>
    <row r="80" spans="1:9" s="8" customFormat="1" ht="20.100000000000001" customHeight="1"/>
  </sheetData>
  <mergeCells count="8">
    <mergeCell ref="A42:I43"/>
    <mergeCell ref="A71:I72"/>
    <mergeCell ref="A5:I6"/>
    <mergeCell ref="A9:I10"/>
    <mergeCell ref="A17:I19"/>
    <mergeCell ref="A30:I30"/>
    <mergeCell ref="A32:I32"/>
    <mergeCell ref="A36:I37"/>
  </mergeCells>
  <phoneticPr fontId="3"/>
  <pageMargins left="0.98425196850393704" right="0.59055118110236227" top="0.59055118110236227" bottom="0.31496062992125984" header="0.51181102362204722" footer="0.51181102362204722"/>
  <pageSetup paperSize="9" scale="99" orientation="portrait" horizontalDpi="300" verticalDpi="300" r:id="rId1"/>
  <headerFooter alignWithMargins="0"/>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7C4B-9842-4ADE-B862-C632F47F4AB6}">
  <dimension ref="A1:U143"/>
  <sheetViews>
    <sheetView showGridLines="0" zoomScaleNormal="100" zoomScaleSheetLayoutView="87" workbookViewId="0"/>
  </sheetViews>
  <sheetFormatPr defaultRowHeight="14.25"/>
  <cols>
    <col min="1" max="1" width="12.625" style="1" customWidth="1"/>
    <col min="2" max="2" width="8.625" style="1" customWidth="1"/>
    <col min="3" max="3" width="12.625" style="1" customWidth="1"/>
    <col min="4" max="6" width="7.375" style="1" customWidth="1"/>
    <col min="7" max="7" width="15.125" style="1" customWidth="1"/>
    <col min="8" max="8" width="16.375" style="1" customWidth="1"/>
    <col min="9" max="10" width="9" style="1"/>
    <col min="11" max="11" width="10.5" style="1" bestFit="1" customWidth="1"/>
    <col min="12" max="16384" width="9" style="1"/>
  </cols>
  <sheetData>
    <row r="1" spans="1:8" s="8" customFormat="1" ht="30" customHeight="1">
      <c r="A1" s="7" t="s">
        <v>13</v>
      </c>
      <c r="B1" s="7"/>
      <c r="C1" s="7"/>
      <c r="D1" s="7"/>
      <c r="E1" s="7"/>
      <c r="F1" s="7"/>
      <c r="G1" s="7"/>
      <c r="H1" s="7"/>
    </row>
    <row r="2" spans="1:8" s="8" customFormat="1" ht="9.9499999999999993" customHeight="1"/>
    <row r="3" spans="1:8" ht="20.100000000000001" customHeight="1">
      <c r="A3" s="10" t="s">
        <v>14</v>
      </c>
      <c r="B3" s="10"/>
      <c r="C3" s="10"/>
      <c r="D3" s="10"/>
    </row>
    <row r="4" spans="1:8" ht="18" customHeight="1">
      <c r="A4" s="1" t="s">
        <v>15</v>
      </c>
      <c r="G4" s="12" t="s">
        <v>16</v>
      </c>
      <c r="H4" s="12"/>
    </row>
    <row r="5" spans="1:8" ht="9.9499999999999993" customHeight="1"/>
    <row r="6" spans="1:8" ht="18" customHeight="1" thickBot="1">
      <c r="B6" s="13" t="s">
        <v>17</v>
      </c>
      <c r="C6" s="14"/>
      <c r="D6" s="15" t="s">
        <v>18</v>
      </c>
      <c r="E6" s="16"/>
      <c r="F6" s="17" t="s">
        <v>19</v>
      </c>
      <c r="G6" s="18" t="s">
        <v>20</v>
      </c>
      <c r="H6" s="19"/>
    </row>
    <row r="7" spans="1:8" ht="18" customHeight="1">
      <c r="B7" s="20"/>
      <c r="C7" s="21"/>
      <c r="D7" s="22" t="s">
        <v>21</v>
      </c>
      <c r="E7" s="22" t="s">
        <v>22</v>
      </c>
      <c r="F7" s="23"/>
      <c r="G7" s="24" t="s">
        <v>23</v>
      </c>
      <c r="H7" s="25" t="s">
        <v>24</v>
      </c>
    </row>
    <row r="8" spans="1:8" ht="18" customHeight="1">
      <c r="B8" s="26" t="s">
        <v>25</v>
      </c>
      <c r="C8" s="27" t="s">
        <v>26</v>
      </c>
      <c r="D8" s="28">
        <v>36</v>
      </c>
      <c r="E8" s="28">
        <v>33</v>
      </c>
      <c r="F8" s="29">
        <f>E8-D8</f>
        <v>-3</v>
      </c>
      <c r="G8" s="30" t="s">
        <v>27</v>
      </c>
      <c r="H8" s="31" t="s">
        <v>28</v>
      </c>
    </row>
    <row r="9" spans="1:8" ht="18" customHeight="1">
      <c r="B9" s="32"/>
      <c r="C9" s="33" t="s">
        <v>29</v>
      </c>
      <c r="D9" s="34">
        <v>64</v>
      </c>
      <c r="E9" s="34">
        <v>56</v>
      </c>
      <c r="F9" s="35">
        <f>E9-D9</f>
        <v>-8</v>
      </c>
      <c r="G9" s="36"/>
      <c r="H9" s="37" t="s">
        <v>28</v>
      </c>
    </row>
    <row r="10" spans="1:8" ht="18" customHeight="1">
      <c r="B10" s="38" t="s">
        <v>30</v>
      </c>
      <c r="C10" s="33" t="s">
        <v>31</v>
      </c>
      <c r="D10" s="34">
        <v>7</v>
      </c>
      <c r="E10" s="34">
        <v>6</v>
      </c>
      <c r="F10" s="35">
        <f>E10-D10</f>
        <v>-1</v>
      </c>
      <c r="G10" s="39"/>
      <c r="H10" s="40"/>
    </row>
    <row r="11" spans="1:8" ht="18" customHeight="1" thickBot="1">
      <c r="B11" s="41"/>
      <c r="C11" s="42" t="s">
        <v>29</v>
      </c>
      <c r="D11" s="43">
        <v>18</v>
      </c>
      <c r="E11" s="43">
        <v>19</v>
      </c>
      <c r="F11" s="44">
        <f>E11-D11</f>
        <v>1</v>
      </c>
      <c r="G11" s="45"/>
      <c r="H11" s="46"/>
    </row>
    <row r="12" spans="1:8" ht="18" customHeight="1" thickTop="1" thickBot="1">
      <c r="B12" s="47" t="s">
        <v>32</v>
      </c>
      <c r="C12" s="48"/>
      <c r="D12" s="49">
        <v>125</v>
      </c>
      <c r="E12" s="49">
        <f>E8+E9+E10+E11</f>
        <v>114</v>
      </c>
      <c r="F12" s="50">
        <f>E12-D12</f>
        <v>-11</v>
      </c>
      <c r="G12" s="51">
        <v>1</v>
      </c>
      <c r="H12" s="51">
        <v>-12</v>
      </c>
    </row>
    <row r="13" spans="1:8" ht="18" customHeight="1">
      <c r="A13" s="52" t="s">
        <v>33</v>
      </c>
      <c r="B13" s="53"/>
      <c r="C13" s="53"/>
      <c r="D13" s="53"/>
      <c r="E13" s="53"/>
      <c r="F13" s="53"/>
      <c r="G13" s="53"/>
      <c r="H13" s="53"/>
    </row>
    <row r="14" spans="1:8" ht="18" customHeight="1">
      <c r="A14" s="52" t="s">
        <v>34</v>
      </c>
      <c r="B14" s="53"/>
      <c r="C14" s="53"/>
      <c r="D14" s="53"/>
      <c r="E14" s="53"/>
      <c r="F14" s="53"/>
      <c r="G14" s="53"/>
      <c r="H14" s="53"/>
    </row>
    <row r="15" spans="1:8" ht="18" customHeight="1">
      <c r="A15" s="52"/>
      <c r="B15" s="53"/>
      <c r="C15" s="53"/>
      <c r="D15" s="53"/>
      <c r="E15" s="53"/>
      <c r="F15" s="53"/>
      <c r="G15" s="53"/>
      <c r="H15" s="53"/>
    </row>
    <row r="16" spans="1:8" ht="18" customHeight="1">
      <c r="A16" s="54" t="s">
        <v>35</v>
      </c>
      <c r="B16" s="54"/>
      <c r="C16" s="54"/>
      <c r="D16" s="54"/>
      <c r="E16" s="55"/>
      <c r="F16" s="55"/>
      <c r="G16" s="55"/>
      <c r="H16" s="55"/>
    </row>
    <row r="17" spans="1:10" ht="18" customHeight="1">
      <c r="A17" s="55" t="s">
        <v>36</v>
      </c>
      <c r="B17" s="55"/>
      <c r="C17" s="55"/>
      <c r="D17" s="55"/>
      <c r="E17" s="55"/>
      <c r="F17" s="55"/>
      <c r="G17" s="55"/>
      <c r="H17" s="55"/>
    </row>
    <row r="18" spans="1:10" s="8" customFormat="1" ht="9.9499999999999993" customHeight="1"/>
    <row r="19" spans="1:10" ht="18" customHeight="1">
      <c r="A19" s="55" t="s">
        <v>37</v>
      </c>
      <c r="B19" s="55"/>
      <c r="C19" s="56"/>
      <c r="D19" s="56"/>
      <c r="E19" s="55"/>
      <c r="F19" s="55"/>
      <c r="G19" s="57"/>
      <c r="H19" s="55"/>
    </row>
    <row r="20" spans="1:10" ht="18" customHeight="1">
      <c r="A20" s="55" t="s">
        <v>38</v>
      </c>
      <c r="B20" s="55"/>
      <c r="C20" s="56" t="s">
        <v>39</v>
      </c>
      <c r="D20" s="56"/>
      <c r="E20" s="58"/>
      <c r="F20" s="58"/>
      <c r="G20" s="59" t="s">
        <v>40</v>
      </c>
      <c r="H20" s="55"/>
    </row>
    <row r="21" spans="1:10" ht="18" customHeight="1">
      <c r="A21" s="55" t="s">
        <v>41</v>
      </c>
      <c r="B21" s="55"/>
      <c r="C21" s="56" t="s">
        <v>42</v>
      </c>
      <c r="D21" s="56"/>
      <c r="E21" s="55"/>
      <c r="F21" s="55"/>
      <c r="G21" s="56"/>
      <c r="H21" s="55"/>
      <c r="J21" s="60"/>
    </row>
    <row r="22" spans="1:10" ht="18" customHeight="1">
      <c r="A22" s="55"/>
      <c r="B22" s="55"/>
      <c r="C22" s="56" t="s">
        <v>43</v>
      </c>
      <c r="D22" s="56"/>
      <c r="E22" s="55"/>
      <c r="F22" s="55"/>
      <c r="G22" s="56"/>
      <c r="H22" s="55"/>
      <c r="J22" s="60"/>
    </row>
    <row r="23" spans="1:10" ht="18" customHeight="1">
      <c r="A23" s="55"/>
      <c r="B23" s="55"/>
      <c r="C23" s="56" t="s">
        <v>44</v>
      </c>
      <c r="D23" s="56"/>
      <c r="E23" s="55"/>
      <c r="F23" s="55"/>
      <c r="G23" s="56"/>
      <c r="H23" s="55"/>
      <c r="J23" s="60"/>
    </row>
    <row r="24" spans="1:10" ht="18" customHeight="1">
      <c r="A24" s="55" t="s">
        <v>45</v>
      </c>
      <c r="B24" s="55"/>
      <c r="C24" s="56" t="s">
        <v>46</v>
      </c>
      <c r="D24" s="56"/>
      <c r="E24" s="55"/>
      <c r="F24" s="55"/>
      <c r="G24" s="56"/>
      <c r="H24" s="55"/>
      <c r="J24" s="60"/>
    </row>
    <row r="25" spans="1:10" s="8" customFormat="1" ht="9.9499999999999993" customHeight="1"/>
    <row r="26" spans="1:10" ht="18" customHeight="1">
      <c r="A26" s="55" t="s">
        <v>47</v>
      </c>
      <c r="B26" s="55"/>
      <c r="C26" s="56"/>
      <c r="D26" s="56"/>
      <c r="E26" s="55"/>
      <c r="F26" s="55"/>
      <c r="G26" s="56"/>
      <c r="H26" s="57"/>
    </row>
    <row r="27" spans="1:10" ht="18" customHeight="1">
      <c r="A27" s="55" t="s">
        <v>48</v>
      </c>
      <c r="B27" s="55"/>
      <c r="C27" s="56"/>
      <c r="D27" s="56"/>
      <c r="E27" s="55"/>
      <c r="F27" s="55"/>
      <c r="G27" s="56"/>
      <c r="H27" s="57"/>
    </row>
    <row r="28" spans="1:10" ht="18" customHeight="1">
      <c r="A28" s="55" t="s">
        <v>49</v>
      </c>
      <c r="B28" s="55"/>
      <c r="C28" s="56"/>
      <c r="D28" s="56"/>
      <c r="E28" s="59" t="s">
        <v>50</v>
      </c>
      <c r="F28" s="57"/>
      <c r="H28" s="55"/>
    </row>
    <row r="29" spans="1:10" ht="18" customHeight="1">
      <c r="A29" s="55" t="s">
        <v>51</v>
      </c>
      <c r="B29" s="55"/>
      <c r="C29" s="56"/>
      <c r="D29" s="56"/>
      <c r="E29" s="59" t="s">
        <v>52</v>
      </c>
      <c r="F29" s="57"/>
      <c r="H29" s="55"/>
    </row>
    <row r="30" spans="1:10" ht="18" customHeight="1">
      <c r="A30" s="55" t="s">
        <v>53</v>
      </c>
      <c r="B30" s="55"/>
      <c r="C30" s="56"/>
      <c r="D30" s="56"/>
      <c r="E30" s="59" t="s">
        <v>54</v>
      </c>
      <c r="F30" s="57"/>
      <c r="H30" s="55"/>
    </row>
    <row r="31" spans="1:10" ht="18" customHeight="1">
      <c r="A31" s="55" t="s">
        <v>55</v>
      </c>
      <c r="B31" s="55"/>
      <c r="C31" s="55"/>
      <c r="D31" s="55"/>
      <c r="E31" s="59" t="s">
        <v>56</v>
      </c>
      <c r="F31" s="55"/>
      <c r="H31" s="57"/>
    </row>
    <row r="32" spans="1:10" ht="18" customHeight="1">
      <c r="A32" s="55" t="s">
        <v>57</v>
      </c>
      <c r="B32" s="55"/>
      <c r="C32" s="56"/>
      <c r="D32" s="56"/>
      <c r="E32" s="59" t="s">
        <v>58</v>
      </c>
      <c r="F32" s="55"/>
      <c r="H32" s="55"/>
    </row>
    <row r="33" spans="1:20" ht="18" customHeight="1">
      <c r="A33" s="55" t="s">
        <v>59</v>
      </c>
      <c r="B33" s="55"/>
      <c r="C33" s="55"/>
      <c r="D33" s="55"/>
      <c r="E33" s="55" t="s">
        <v>60</v>
      </c>
      <c r="F33" s="55"/>
      <c r="G33" s="56"/>
      <c r="H33" s="57"/>
    </row>
    <row r="34" spans="1:20" ht="18" customHeight="1">
      <c r="A34" s="55" t="s">
        <v>61</v>
      </c>
      <c r="B34" s="55"/>
      <c r="C34" s="55"/>
      <c r="D34" s="55"/>
      <c r="E34" s="55"/>
      <c r="F34" s="55"/>
      <c r="G34" s="56"/>
      <c r="H34" s="57"/>
    </row>
    <row r="35" spans="1:20" ht="18" customHeight="1">
      <c r="A35" s="55" t="s">
        <v>62</v>
      </c>
      <c r="B35" s="55"/>
      <c r="C35" s="55"/>
      <c r="D35" s="55"/>
      <c r="E35" s="55" t="s">
        <v>60</v>
      </c>
      <c r="F35" s="55"/>
      <c r="G35" s="56"/>
      <c r="H35" s="57"/>
    </row>
    <row r="36" spans="1:20" ht="18" customHeight="1">
      <c r="A36" s="55" t="s">
        <v>63</v>
      </c>
      <c r="B36" s="55"/>
      <c r="C36" s="55"/>
      <c r="D36" s="55"/>
      <c r="E36" s="55"/>
      <c r="F36" s="55"/>
      <c r="G36" s="56"/>
      <c r="H36" s="57"/>
    </row>
    <row r="37" spans="1:20" ht="18" customHeight="1">
      <c r="A37" s="55" t="s">
        <v>64</v>
      </c>
      <c r="B37" s="55"/>
      <c r="C37" s="56"/>
      <c r="D37" s="56"/>
      <c r="E37" s="55"/>
      <c r="F37" s="55"/>
      <c r="G37" s="55"/>
      <c r="H37" s="57"/>
    </row>
    <row r="38" spans="1:20" ht="18" customHeight="1">
      <c r="A38" s="55" t="s">
        <v>65</v>
      </c>
      <c r="B38" s="55"/>
      <c r="C38" s="56"/>
      <c r="D38" s="56"/>
      <c r="E38" s="57"/>
      <c r="F38" s="57"/>
      <c r="G38" s="59"/>
      <c r="H38" s="55"/>
    </row>
    <row r="39" spans="1:20" ht="18" customHeight="1">
      <c r="A39" s="55" t="s">
        <v>66</v>
      </c>
      <c r="B39" s="55"/>
      <c r="C39" s="56"/>
      <c r="D39" s="56"/>
      <c r="E39" s="57"/>
      <c r="F39" s="57"/>
      <c r="G39" s="59"/>
      <c r="H39" s="55"/>
    </row>
    <row r="40" spans="1:20" ht="18" customHeight="1">
      <c r="A40" s="55" t="s">
        <v>67</v>
      </c>
      <c r="B40" s="55"/>
      <c r="C40" s="56"/>
      <c r="D40" s="56"/>
      <c r="E40" s="55"/>
      <c r="F40" s="55"/>
      <c r="G40" s="59"/>
      <c r="H40" s="55"/>
    </row>
    <row r="41" spans="1:20" ht="18" customHeight="1">
      <c r="A41" s="55" t="s">
        <v>68</v>
      </c>
      <c r="B41" s="55"/>
      <c r="C41" s="56"/>
      <c r="D41" s="56"/>
      <c r="E41" s="57"/>
      <c r="F41" s="57"/>
      <c r="G41" s="59"/>
      <c r="H41" s="55"/>
    </row>
    <row r="42" spans="1:20" ht="18" customHeight="1">
      <c r="A42" s="55" t="s">
        <v>69</v>
      </c>
      <c r="B42" s="55"/>
      <c r="C42" s="56"/>
      <c r="D42" s="56"/>
      <c r="E42" s="57"/>
      <c r="F42" s="57"/>
      <c r="G42" s="59"/>
      <c r="H42" s="55"/>
    </row>
    <row r="43" spans="1:20" ht="18" customHeight="1">
      <c r="A43" s="55" t="s">
        <v>70</v>
      </c>
      <c r="B43" s="55"/>
      <c r="C43" s="56"/>
      <c r="D43" s="56"/>
      <c r="E43" s="55"/>
      <c r="F43" s="55"/>
      <c r="G43" s="59"/>
      <c r="H43" s="55"/>
    </row>
    <row r="44" spans="1:20" ht="18" customHeight="1">
      <c r="A44" s="55" t="s">
        <v>71</v>
      </c>
      <c r="B44" s="55"/>
      <c r="C44" s="56"/>
      <c r="D44" s="56"/>
      <c r="E44" s="55"/>
      <c r="F44" s="55"/>
      <c r="G44" s="59"/>
      <c r="H44" s="55"/>
    </row>
    <row r="45" spans="1:20" ht="18" customHeight="1">
      <c r="A45" s="55" t="s">
        <v>72</v>
      </c>
      <c r="B45" s="55"/>
      <c r="C45" s="56"/>
      <c r="D45" s="56"/>
      <c r="E45" s="55"/>
      <c r="F45" s="55"/>
      <c r="G45" s="59"/>
      <c r="H45" s="55"/>
    </row>
    <row r="46" spans="1:20" ht="18" customHeight="1">
      <c r="A46" s="55"/>
      <c r="B46" s="55"/>
      <c r="C46" s="56"/>
      <c r="D46" s="56"/>
      <c r="E46" s="55"/>
      <c r="F46" s="55"/>
      <c r="G46" s="59"/>
      <c r="H46" s="55"/>
    </row>
    <row r="47" spans="1:20" s="62" customFormat="1" ht="30" customHeight="1">
      <c r="A47" s="61" t="s">
        <v>73</v>
      </c>
      <c r="B47" s="61"/>
      <c r="C47" s="61"/>
      <c r="D47" s="61"/>
      <c r="E47" s="61"/>
      <c r="F47" s="61"/>
      <c r="G47" s="61"/>
      <c r="H47" s="61"/>
      <c r="I47" s="1"/>
      <c r="J47" s="1"/>
      <c r="K47" s="1"/>
      <c r="L47" s="1"/>
      <c r="M47" s="1"/>
      <c r="N47" s="1"/>
      <c r="O47" s="1"/>
      <c r="P47" s="1"/>
      <c r="Q47" s="1"/>
      <c r="R47" s="1"/>
      <c r="S47" s="1"/>
      <c r="T47" s="1"/>
    </row>
    <row r="48" spans="1:20" ht="18" customHeight="1">
      <c r="A48" s="55" t="s">
        <v>74</v>
      </c>
      <c r="C48" s="56"/>
      <c r="D48" s="56"/>
      <c r="E48" s="57"/>
      <c r="F48" s="57"/>
      <c r="G48" s="59"/>
      <c r="H48" s="55"/>
    </row>
    <row r="49" spans="1:8" ht="18" customHeight="1">
      <c r="A49" s="55" t="s">
        <v>75</v>
      </c>
      <c r="B49" s="55"/>
      <c r="C49" s="56"/>
      <c r="D49" s="56"/>
      <c r="E49" s="55"/>
      <c r="F49" s="55"/>
      <c r="G49" s="59"/>
      <c r="H49" s="55"/>
    </row>
    <row r="50" spans="1:8" ht="18" customHeight="1">
      <c r="A50" s="55" t="s">
        <v>76</v>
      </c>
      <c r="B50" s="55"/>
      <c r="C50" s="56"/>
      <c r="D50" s="56"/>
      <c r="E50" s="55"/>
      <c r="F50" s="55"/>
      <c r="G50" s="59"/>
      <c r="H50" s="55"/>
    </row>
    <row r="51" spans="1:8" ht="18" customHeight="1">
      <c r="A51" s="55" t="s">
        <v>77</v>
      </c>
      <c r="C51" s="56"/>
      <c r="D51" s="56"/>
      <c r="E51" s="57"/>
      <c r="F51" s="57"/>
      <c r="G51" s="59"/>
      <c r="H51" s="55"/>
    </row>
    <row r="52" spans="1:8" ht="18" customHeight="1">
      <c r="A52" s="55" t="s">
        <v>78</v>
      </c>
      <c r="B52" s="55"/>
      <c r="C52" s="56"/>
      <c r="D52" s="56"/>
      <c r="E52" s="55"/>
      <c r="F52" s="55"/>
      <c r="G52" s="63"/>
      <c r="H52" s="55"/>
    </row>
    <row r="53" spans="1:8" s="8" customFormat="1" ht="9.9499999999999993" customHeight="1"/>
    <row r="54" spans="1:8" ht="18" customHeight="1">
      <c r="A54" s="55" t="s">
        <v>79</v>
      </c>
      <c r="B54" s="55"/>
      <c r="C54" s="56"/>
      <c r="D54" s="56"/>
      <c r="E54" s="55"/>
      <c r="F54" s="55"/>
      <c r="G54" s="56"/>
      <c r="H54" s="57"/>
    </row>
    <row r="55" spans="1:8" ht="18" customHeight="1">
      <c r="A55" s="55" t="s">
        <v>80</v>
      </c>
      <c r="B55" s="55"/>
      <c r="C55" s="56"/>
      <c r="D55" s="56"/>
      <c r="E55" s="57"/>
      <c r="F55" s="57"/>
      <c r="G55" s="59"/>
      <c r="H55" s="55"/>
    </row>
    <row r="56" spans="1:8" ht="18" customHeight="1">
      <c r="A56" s="55" t="s">
        <v>81</v>
      </c>
      <c r="B56" s="55"/>
      <c r="C56" s="56"/>
      <c r="D56" s="55" t="s">
        <v>82</v>
      </c>
      <c r="E56" s="57"/>
      <c r="F56" s="57"/>
      <c r="G56" s="59"/>
      <c r="H56" s="55"/>
    </row>
    <row r="57" spans="1:8" ht="18" customHeight="1">
      <c r="A57" s="55"/>
      <c r="B57" s="55"/>
      <c r="C57" s="56"/>
      <c r="D57" s="55" t="s">
        <v>83</v>
      </c>
      <c r="E57" s="57"/>
      <c r="F57" s="57"/>
      <c r="G57" s="59"/>
      <c r="H57" s="55"/>
    </row>
    <row r="58" spans="1:8" ht="18" customHeight="1">
      <c r="A58" s="55"/>
      <c r="B58" s="55"/>
      <c r="C58" s="56"/>
      <c r="D58" s="55" t="s">
        <v>84</v>
      </c>
      <c r="E58" s="57"/>
      <c r="F58" s="57"/>
      <c r="G58" s="59"/>
      <c r="H58" s="55"/>
    </row>
    <row r="59" spans="1:8" ht="18" customHeight="1">
      <c r="A59" s="55" t="s">
        <v>85</v>
      </c>
      <c r="B59" s="55"/>
      <c r="C59" s="55"/>
      <c r="D59" s="56"/>
      <c r="E59" s="64"/>
      <c r="F59" s="64"/>
      <c r="G59" s="59"/>
      <c r="H59" s="55"/>
    </row>
    <row r="60" spans="1:8" ht="18" customHeight="1">
      <c r="A60" s="55"/>
      <c r="B60" s="55" t="s">
        <v>86</v>
      </c>
      <c r="C60" s="55"/>
      <c r="D60" s="56"/>
      <c r="E60" s="64"/>
      <c r="F60" s="64"/>
      <c r="G60" s="59"/>
      <c r="H60" s="55"/>
    </row>
    <row r="61" spans="1:8" s="8" customFormat="1" ht="9.9499999999999993" customHeight="1"/>
    <row r="62" spans="1:8" ht="18" customHeight="1">
      <c r="A62" s="55" t="s">
        <v>87</v>
      </c>
      <c r="B62" s="55"/>
      <c r="C62" s="56"/>
      <c r="D62" s="56"/>
      <c r="E62" s="55"/>
      <c r="F62" s="55"/>
      <c r="G62" s="56"/>
      <c r="H62" s="57"/>
    </row>
    <row r="63" spans="1:8" ht="18" customHeight="1">
      <c r="A63" s="55" t="s">
        <v>88</v>
      </c>
      <c r="B63" s="55"/>
      <c r="C63" s="56"/>
      <c r="D63" s="56"/>
      <c r="E63" s="55"/>
      <c r="F63" s="55"/>
      <c r="G63" s="55"/>
      <c r="H63" s="57"/>
    </row>
    <row r="64" spans="1:8" ht="18" customHeight="1">
      <c r="A64" s="55" t="s">
        <v>89</v>
      </c>
      <c r="B64" s="55"/>
      <c r="C64" s="56"/>
      <c r="D64" s="56"/>
      <c r="E64" s="57"/>
      <c r="F64" s="57"/>
      <c r="G64" s="59"/>
      <c r="H64" s="55"/>
    </row>
    <row r="65" spans="1:15" ht="18" customHeight="1">
      <c r="A65" s="55" t="s">
        <v>90</v>
      </c>
      <c r="B65" s="55"/>
      <c r="C65" s="55" t="s">
        <v>91</v>
      </c>
      <c r="D65" s="56"/>
      <c r="E65" s="64"/>
      <c r="F65" s="64"/>
      <c r="G65" s="59"/>
      <c r="H65" s="55"/>
    </row>
    <row r="66" spans="1:15" ht="18" customHeight="1">
      <c r="A66" s="55" t="s">
        <v>92</v>
      </c>
      <c r="B66" s="55"/>
      <c r="C66" s="55"/>
      <c r="D66" s="56"/>
      <c r="E66" s="55"/>
      <c r="F66" s="55"/>
      <c r="G66" s="55"/>
      <c r="H66" s="57"/>
    </row>
    <row r="67" spans="1:15" ht="18" customHeight="1">
      <c r="A67" s="55" t="s">
        <v>93</v>
      </c>
      <c r="B67" s="55"/>
      <c r="C67" s="55"/>
      <c r="D67" s="56"/>
      <c r="E67" s="57"/>
      <c r="F67" s="57"/>
      <c r="G67" s="59"/>
      <c r="H67" s="55"/>
    </row>
    <row r="68" spans="1:15" ht="18" customHeight="1">
      <c r="A68" s="55" t="s">
        <v>90</v>
      </c>
      <c r="B68" s="55"/>
      <c r="C68" s="55"/>
      <c r="D68" s="56"/>
      <c r="E68" s="64"/>
      <c r="F68" s="64"/>
      <c r="G68" s="59"/>
      <c r="H68" s="55"/>
    </row>
    <row r="69" spans="1:15" ht="18" customHeight="1">
      <c r="A69" s="55"/>
      <c r="B69" s="55" t="s">
        <v>94</v>
      </c>
      <c r="C69" s="55"/>
      <c r="D69" s="56"/>
      <c r="E69" s="64"/>
      <c r="F69" s="64"/>
      <c r="G69" s="59"/>
      <c r="H69" s="55"/>
    </row>
    <row r="70" spans="1:15" ht="18" customHeight="1">
      <c r="A70" s="55" t="s">
        <v>95</v>
      </c>
      <c r="B70" s="55"/>
      <c r="C70" s="55"/>
      <c r="D70" s="55"/>
      <c r="E70" s="55"/>
      <c r="F70" s="55"/>
      <c r="G70" s="56"/>
      <c r="H70" s="57"/>
    </row>
    <row r="71" spans="1:15" ht="18" customHeight="1">
      <c r="A71" s="55" t="s">
        <v>89</v>
      </c>
      <c r="B71" s="55"/>
      <c r="C71" s="56"/>
      <c r="D71" s="56"/>
      <c r="E71" s="57"/>
      <c r="F71" s="57"/>
      <c r="G71" s="59"/>
      <c r="H71" s="55"/>
    </row>
    <row r="72" spans="1:15" ht="18" customHeight="1">
      <c r="A72" s="55" t="s">
        <v>90</v>
      </c>
      <c r="B72" s="55"/>
      <c r="C72" s="55" t="s">
        <v>96</v>
      </c>
      <c r="D72" s="56"/>
      <c r="E72" s="64"/>
      <c r="F72" s="64"/>
      <c r="G72" s="59"/>
      <c r="H72" s="55"/>
    </row>
    <row r="73" spans="1:15" ht="18" customHeight="1">
      <c r="A73" s="1" t="s">
        <v>97</v>
      </c>
    </row>
    <row r="74" spans="1:15" ht="18" customHeight="1">
      <c r="A74" s="55" t="s">
        <v>98</v>
      </c>
      <c r="B74" s="55"/>
      <c r="C74" s="56"/>
      <c r="D74" s="56"/>
      <c r="E74" s="57"/>
      <c r="F74" s="57"/>
      <c r="G74" s="59"/>
      <c r="H74" s="55"/>
    </row>
    <row r="75" spans="1:15" ht="18" customHeight="1">
      <c r="A75" s="55" t="s">
        <v>90</v>
      </c>
      <c r="B75" s="55"/>
      <c r="C75" s="55" t="s">
        <v>99</v>
      </c>
      <c r="D75" s="56"/>
      <c r="E75" s="64"/>
      <c r="F75" s="64"/>
      <c r="G75" s="59"/>
      <c r="H75" s="55"/>
    </row>
    <row r="76" spans="1:15" ht="18" customHeight="1">
      <c r="C76" s="1" t="s">
        <v>100</v>
      </c>
      <c r="G76" s="1" t="s">
        <v>101</v>
      </c>
      <c r="M76" s="62"/>
      <c r="N76" s="62"/>
      <c r="O76" s="62"/>
    </row>
    <row r="77" spans="1:15" ht="18" customHeight="1">
      <c r="A77" s="1" t="s">
        <v>102</v>
      </c>
      <c r="K77" s="62"/>
      <c r="L77" s="62"/>
      <c r="M77" s="62"/>
    </row>
    <row r="78" spans="1:15" ht="18" customHeight="1">
      <c r="A78" s="55" t="s">
        <v>89</v>
      </c>
      <c r="B78" s="55"/>
      <c r="C78" s="56"/>
      <c r="D78" s="56"/>
      <c r="E78" s="57"/>
      <c r="F78" s="57"/>
      <c r="G78" s="59"/>
      <c r="H78" s="55"/>
    </row>
    <row r="79" spans="1:15" ht="18" customHeight="1">
      <c r="A79" s="55" t="s">
        <v>90</v>
      </c>
      <c r="B79" s="55"/>
      <c r="C79" s="55" t="s">
        <v>96</v>
      </c>
      <c r="D79" s="56"/>
      <c r="E79" s="64"/>
      <c r="F79" s="64"/>
      <c r="G79" s="59"/>
      <c r="H79" s="55"/>
    </row>
    <row r="80" spans="1:15" ht="18" customHeight="1">
      <c r="A80" s="1" t="s">
        <v>103</v>
      </c>
      <c r="B80" s="65"/>
      <c r="C80" s="65"/>
      <c r="D80" s="65"/>
      <c r="E80" s="65"/>
      <c r="G80" s="65"/>
      <c r="H80" s="66"/>
      <c r="J80" s="67"/>
    </row>
    <row r="81" spans="1:21" ht="18" customHeight="1">
      <c r="A81" s="55" t="s">
        <v>104</v>
      </c>
      <c r="B81" s="56"/>
      <c r="C81" s="65"/>
      <c r="D81" s="65"/>
      <c r="E81" s="65"/>
      <c r="F81" s="68"/>
      <c r="G81" s="69"/>
      <c r="H81" s="69"/>
      <c r="J81" s="67"/>
    </row>
    <row r="82" spans="1:21" ht="18" customHeight="1">
      <c r="A82" s="1" t="s">
        <v>105</v>
      </c>
      <c r="B82" s="65"/>
      <c r="C82" s="65"/>
      <c r="D82" s="65"/>
      <c r="E82" s="65"/>
      <c r="G82" s="65"/>
      <c r="H82" s="66"/>
      <c r="J82" s="67"/>
    </row>
    <row r="83" spans="1:21" ht="18" customHeight="1">
      <c r="A83" s="55" t="s">
        <v>106</v>
      </c>
      <c r="B83" s="56"/>
      <c r="C83" s="65"/>
      <c r="E83" s="1" t="s">
        <v>107</v>
      </c>
    </row>
    <row r="84" spans="1:21" ht="18" customHeight="1">
      <c r="A84" s="55" t="s">
        <v>108</v>
      </c>
      <c r="B84" s="56"/>
      <c r="C84" s="66"/>
      <c r="E84" s="1" t="s">
        <v>107</v>
      </c>
      <c r="F84" s="66"/>
      <c r="H84" s="66"/>
    </row>
    <row r="85" spans="1:21" s="70" customFormat="1" ht="18" customHeight="1">
      <c r="A85" s="1" t="s">
        <v>109</v>
      </c>
      <c r="B85" s="65"/>
      <c r="C85" s="1" t="s">
        <v>110</v>
      </c>
      <c r="D85" s="65"/>
      <c r="E85" s="1"/>
      <c r="G85" s="71"/>
      <c r="H85"/>
      <c r="J85" s="1"/>
      <c r="K85" s="1"/>
      <c r="L85" s="1"/>
      <c r="M85" s="1"/>
      <c r="N85" s="1"/>
      <c r="O85" s="1"/>
      <c r="P85" s="1"/>
      <c r="Q85" s="1"/>
      <c r="R85" s="1"/>
      <c r="S85" s="1"/>
    </row>
    <row r="86" spans="1:21" s="8" customFormat="1" ht="9.9499999999999993" customHeight="1"/>
    <row r="87" spans="1:21" ht="18" customHeight="1">
      <c r="A87" s="55" t="s">
        <v>111</v>
      </c>
      <c r="B87" s="65"/>
      <c r="C87" s="65"/>
      <c r="D87" s="65"/>
      <c r="F87" s="65"/>
      <c r="G87" s="66"/>
    </row>
    <row r="88" spans="1:21" ht="18" customHeight="1">
      <c r="A88" s="1" t="s">
        <v>112</v>
      </c>
      <c r="B88" s="65"/>
      <c r="C88" s="72"/>
      <c r="D88" s="65"/>
      <c r="E88" s="73"/>
      <c r="F88" s="65"/>
      <c r="O88" s="62"/>
      <c r="P88" s="62"/>
      <c r="Q88" s="62"/>
      <c r="R88" s="62"/>
      <c r="S88" s="70"/>
      <c r="T88" s="70"/>
    </row>
    <row r="89" spans="1:21" s="70" customFormat="1" ht="18" customHeight="1">
      <c r="A89" s="1" t="s">
        <v>113</v>
      </c>
      <c r="B89" s="1"/>
      <c r="C89" s="65"/>
      <c r="D89" s="65"/>
      <c r="E89" s="66"/>
      <c r="G89" s="71">
        <v>2113000</v>
      </c>
      <c r="H89"/>
      <c r="J89" s="1"/>
      <c r="K89" s="1"/>
      <c r="L89" s="1"/>
      <c r="M89" s="1"/>
      <c r="N89" s="1"/>
      <c r="O89" s="1"/>
      <c r="P89" s="1"/>
      <c r="Q89" s="1"/>
      <c r="R89" s="1"/>
      <c r="S89" s="1"/>
    </row>
    <row r="90" spans="1:21" ht="18" customHeight="1">
      <c r="A90" s="1" t="s">
        <v>114</v>
      </c>
      <c r="B90" s="65"/>
      <c r="C90" s="65"/>
      <c r="D90" s="65"/>
      <c r="G90" s="74">
        <v>115368</v>
      </c>
      <c r="H90"/>
      <c r="T90" s="70"/>
      <c r="U90" s="70"/>
    </row>
    <row r="91" spans="1:21" s="70" customFormat="1" ht="18" customHeight="1">
      <c r="A91" s="1" t="s">
        <v>115</v>
      </c>
      <c r="B91" s="65"/>
      <c r="C91" s="65"/>
      <c r="D91" s="65"/>
      <c r="E91" s="1"/>
      <c r="G91" s="71">
        <v>150000</v>
      </c>
      <c r="H91"/>
      <c r="J91" s="1"/>
      <c r="K91" s="1"/>
      <c r="L91" s="1"/>
      <c r="M91" s="1"/>
      <c r="N91" s="1"/>
      <c r="O91" s="1"/>
      <c r="P91" s="1"/>
      <c r="Q91" s="1"/>
      <c r="R91" s="1"/>
      <c r="S91" s="1"/>
    </row>
    <row r="92" spans="1:21" s="70" customFormat="1" ht="18" customHeight="1">
      <c r="A92" s="1" t="s">
        <v>116</v>
      </c>
      <c r="B92" s="65"/>
      <c r="C92" s="65"/>
      <c r="D92" s="65"/>
      <c r="E92" s="1"/>
      <c r="G92" s="71">
        <v>200000</v>
      </c>
      <c r="H92"/>
      <c r="J92" s="1"/>
      <c r="K92" s="1"/>
      <c r="L92" s="1"/>
      <c r="M92" s="1"/>
      <c r="N92" s="1"/>
      <c r="O92" s="1"/>
      <c r="P92" s="1"/>
      <c r="Q92" s="1"/>
      <c r="R92" s="1"/>
      <c r="S92" s="1"/>
    </row>
    <row r="93" spans="1:21" s="70" customFormat="1" ht="18" customHeight="1">
      <c r="A93" s="1"/>
      <c r="B93" s="65"/>
      <c r="C93" s="65"/>
      <c r="D93" s="1" t="s">
        <v>117</v>
      </c>
      <c r="E93" s="1"/>
      <c r="G93" s="71">
        <f>SUM(G89:G92)</f>
        <v>2578368</v>
      </c>
      <c r="H93"/>
      <c r="J93" s="1"/>
      <c r="K93" s="1"/>
      <c r="L93" s="1"/>
      <c r="M93" s="1"/>
      <c r="N93" s="1"/>
      <c r="O93" s="1"/>
      <c r="P93" s="1"/>
      <c r="Q93" s="1"/>
      <c r="R93" s="1"/>
      <c r="S93" s="1"/>
    </row>
    <row r="94" spans="1:21" s="70" customFormat="1" ht="18" customHeight="1">
      <c r="A94" s="1"/>
      <c r="B94" s="65"/>
      <c r="C94" s="65"/>
      <c r="D94" s="1"/>
      <c r="E94" s="1"/>
      <c r="G94" s="71"/>
      <c r="H94"/>
      <c r="J94" s="1"/>
      <c r="K94" s="1"/>
      <c r="L94" s="1"/>
      <c r="M94" s="1"/>
      <c r="N94" s="1"/>
      <c r="O94" s="1"/>
      <c r="P94" s="1"/>
      <c r="Q94" s="1"/>
      <c r="R94" s="1"/>
      <c r="S94" s="1"/>
    </row>
    <row r="95" spans="1:21" s="62" customFormat="1" ht="18" customHeight="1">
      <c r="A95" s="61" t="s">
        <v>118</v>
      </c>
      <c r="B95" s="61"/>
      <c r="C95" s="61"/>
      <c r="D95" s="61"/>
      <c r="E95" s="61"/>
      <c r="F95" s="61"/>
      <c r="G95" s="61"/>
      <c r="H95" s="61"/>
      <c r="I95" s="1"/>
      <c r="J95" s="1"/>
      <c r="K95" s="1"/>
      <c r="L95" s="1"/>
      <c r="M95" s="1"/>
      <c r="N95" s="1"/>
      <c r="O95" s="1"/>
      <c r="P95" s="1"/>
      <c r="Q95" s="1"/>
      <c r="R95" s="1"/>
      <c r="S95" s="1"/>
      <c r="T95" s="1"/>
    </row>
    <row r="96" spans="1:21" s="70" customFormat="1" ht="18" customHeight="1">
      <c r="A96" s="1" t="s">
        <v>119</v>
      </c>
      <c r="B96" s="65"/>
      <c r="C96" s="65"/>
      <c r="D96" s="65"/>
      <c r="E96" s="1"/>
      <c r="H96"/>
      <c r="J96" s="1"/>
      <c r="K96" s="1"/>
      <c r="L96" s="1"/>
      <c r="M96" s="1"/>
      <c r="N96" s="1"/>
      <c r="O96" s="1"/>
      <c r="P96" s="1"/>
      <c r="Q96" s="1"/>
      <c r="R96" s="1"/>
      <c r="S96" s="1"/>
    </row>
    <row r="97" spans="1:19" s="70" customFormat="1" ht="18" customHeight="1">
      <c r="A97" s="1"/>
      <c r="B97" s="65"/>
      <c r="C97" s="65"/>
      <c r="D97" s="65"/>
      <c r="E97" s="1"/>
      <c r="G97" s="71">
        <v>1000000</v>
      </c>
      <c r="H97"/>
      <c r="J97" s="1"/>
      <c r="K97" s="1"/>
      <c r="L97" s="1"/>
      <c r="M97" s="1"/>
      <c r="N97" s="1"/>
      <c r="O97" s="1"/>
      <c r="P97" s="1"/>
      <c r="Q97" s="1"/>
      <c r="R97" s="1"/>
      <c r="S97" s="1"/>
    </row>
    <row r="98" spans="1:19" s="70" customFormat="1" ht="18" customHeight="1">
      <c r="A98" s="1" t="s">
        <v>120</v>
      </c>
      <c r="B98" s="65"/>
      <c r="C98" s="65"/>
      <c r="D98" s="65"/>
      <c r="E98" s="1"/>
      <c r="G98" s="71"/>
      <c r="H98"/>
      <c r="J98" s="1"/>
      <c r="K98" s="1"/>
      <c r="L98" s="1"/>
      <c r="M98" s="1"/>
      <c r="N98" s="1"/>
      <c r="O98" s="1"/>
      <c r="P98" s="1"/>
      <c r="Q98" s="1"/>
      <c r="R98" s="1"/>
      <c r="S98" s="1"/>
    </row>
    <row r="99" spans="1:19" s="70" customFormat="1" ht="18" customHeight="1">
      <c r="A99" s="1"/>
      <c r="B99" s="65"/>
      <c r="C99" s="65"/>
      <c r="D99" s="65"/>
      <c r="E99" s="1"/>
      <c r="G99" s="71">
        <v>1000000</v>
      </c>
      <c r="H99"/>
      <c r="J99" s="1"/>
      <c r="K99" s="1"/>
      <c r="L99" s="1"/>
      <c r="M99" s="1"/>
      <c r="N99" s="1"/>
      <c r="O99" s="1"/>
      <c r="P99" s="1"/>
      <c r="Q99" s="1"/>
      <c r="R99" s="1"/>
      <c r="S99" s="1"/>
    </row>
    <row r="100" spans="1:19" s="70" customFormat="1" ht="18" customHeight="1">
      <c r="A100" s="1"/>
      <c r="B100" s="65"/>
      <c r="C100" s="65"/>
      <c r="D100" s="1" t="s">
        <v>121</v>
      </c>
      <c r="E100" s="1"/>
      <c r="G100" s="71">
        <f>SUM(G96:G99)</f>
        <v>2000000</v>
      </c>
      <c r="H100"/>
      <c r="J100" s="1"/>
      <c r="K100" s="1"/>
      <c r="L100" s="1"/>
      <c r="M100" s="1"/>
      <c r="N100" s="1"/>
      <c r="O100" s="1"/>
      <c r="P100" s="1"/>
      <c r="Q100" s="1"/>
      <c r="R100" s="1"/>
      <c r="S100" s="1"/>
    </row>
    <row r="101" spans="1:19" s="70" customFormat="1" ht="18" customHeight="1">
      <c r="F101" s="75" t="s">
        <v>122</v>
      </c>
      <c r="G101" s="71">
        <f>G93+G100</f>
        <v>4578368</v>
      </c>
      <c r="H101" s="65"/>
      <c r="I101" s="1"/>
      <c r="J101" s="1"/>
      <c r="K101" s="1"/>
      <c r="L101" s="1"/>
      <c r="M101" s="1"/>
      <c r="N101" s="1"/>
      <c r="O101" s="1"/>
      <c r="P101" s="1"/>
      <c r="Q101" s="1"/>
      <c r="R101" s="1"/>
    </row>
    <row r="102" spans="1:19" s="70" customFormat="1" ht="18" customHeight="1">
      <c r="A102" s="1"/>
      <c r="B102" s="65"/>
      <c r="C102" s="65"/>
      <c r="D102" s="65"/>
      <c r="E102" s="1"/>
      <c r="H102" s="65"/>
      <c r="J102" s="1"/>
      <c r="K102" s="1"/>
      <c r="L102" s="1"/>
      <c r="M102" s="1"/>
      <c r="N102" s="1"/>
      <c r="O102" s="1"/>
      <c r="P102" s="1"/>
      <c r="Q102" s="1"/>
      <c r="R102" s="1"/>
      <c r="S102" s="1"/>
    </row>
    <row r="103" spans="1:19" s="70" customFormat="1" ht="18" customHeight="1">
      <c r="A103" s="54" t="s">
        <v>123</v>
      </c>
      <c r="B103" s="1"/>
      <c r="C103" s="1"/>
      <c r="D103" s="1"/>
      <c r="E103" s="1"/>
      <c r="F103" s="1"/>
      <c r="G103" s="1"/>
      <c r="H103" s="1"/>
      <c r="I103" s="1"/>
      <c r="J103" s="1"/>
      <c r="K103" s="1"/>
      <c r="L103" s="1"/>
      <c r="M103" s="1"/>
      <c r="N103" s="1"/>
      <c r="O103" s="1"/>
      <c r="P103" s="1"/>
      <c r="Q103" s="1"/>
      <c r="R103" s="1"/>
    </row>
    <row r="104" spans="1:19" s="70" customFormat="1" ht="18" customHeight="1">
      <c r="A104" s="1" t="s">
        <v>124</v>
      </c>
      <c r="I104" s="1"/>
      <c r="J104" s="1"/>
      <c r="K104" s="1"/>
      <c r="L104" s="1"/>
      <c r="M104" s="1"/>
      <c r="N104" s="1"/>
      <c r="O104" s="1"/>
      <c r="P104" s="1"/>
      <c r="Q104" s="1"/>
      <c r="R104" s="1"/>
    </row>
    <row r="105" spans="1:19" s="70" customFormat="1" ht="18" customHeight="1">
      <c r="A105" s="70" t="s">
        <v>125</v>
      </c>
      <c r="I105" s="1"/>
      <c r="J105" s="1"/>
      <c r="K105" s="1"/>
      <c r="L105" s="1"/>
      <c r="M105" s="1"/>
      <c r="N105" s="1"/>
      <c r="O105" s="1"/>
      <c r="P105" s="1"/>
      <c r="Q105" s="1"/>
      <c r="R105" s="1"/>
    </row>
    <row r="106" spans="1:19" ht="18" customHeight="1">
      <c r="A106" s="70" t="s">
        <v>126</v>
      </c>
      <c r="B106" s="10"/>
      <c r="C106" s="10"/>
      <c r="D106" s="10"/>
    </row>
    <row r="107" spans="1:19" s="70" customFormat="1" ht="18" customHeight="1">
      <c r="A107" s="70" t="s">
        <v>127</v>
      </c>
      <c r="I107" s="1"/>
      <c r="J107" s="1"/>
      <c r="K107" s="1"/>
      <c r="L107" s="1"/>
      <c r="M107" s="1"/>
      <c r="N107" s="1"/>
      <c r="O107" s="1"/>
      <c r="P107" s="1"/>
      <c r="Q107" s="1"/>
      <c r="R107" s="1"/>
    </row>
    <row r="108" spans="1:19" s="70" customFormat="1" ht="18" customHeight="1">
      <c r="A108" s="70" t="s">
        <v>128</v>
      </c>
      <c r="I108" s="1"/>
      <c r="J108" s="1"/>
      <c r="K108" s="1"/>
      <c r="L108" s="1"/>
      <c r="M108" s="1"/>
      <c r="N108" s="1"/>
      <c r="O108" s="1"/>
      <c r="P108" s="1"/>
      <c r="Q108" s="1"/>
      <c r="R108" s="1"/>
    </row>
    <row r="109" spans="1:19" s="70" customFormat="1" ht="18" customHeight="1">
      <c r="A109" s="70" t="s">
        <v>129</v>
      </c>
      <c r="I109" s="1"/>
      <c r="J109" s="1"/>
      <c r="K109" s="1"/>
      <c r="L109" s="1"/>
      <c r="M109" s="1"/>
      <c r="N109" s="1"/>
      <c r="O109" s="1"/>
      <c r="P109" s="1"/>
      <c r="Q109" s="1"/>
      <c r="R109" s="1"/>
    </row>
    <row r="110" spans="1:19" s="70" customFormat="1" ht="18" customHeight="1">
      <c r="A110" s="70" t="s">
        <v>130</v>
      </c>
      <c r="I110" s="1"/>
      <c r="J110" s="1"/>
      <c r="K110" s="1"/>
      <c r="L110" s="1"/>
      <c r="M110" s="1"/>
      <c r="N110" s="1"/>
      <c r="O110" s="1"/>
      <c r="P110" s="1"/>
      <c r="Q110" s="1"/>
      <c r="R110" s="1"/>
    </row>
    <row r="111" spans="1:19" s="70" customFormat="1" ht="18" customHeight="1">
      <c r="A111" s="70" t="s">
        <v>131</v>
      </c>
      <c r="I111" s="1"/>
      <c r="J111" s="1"/>
      <c r="K111" s="1"/>
      <c r="L111" s="62"/>
      <c r="M111" s="62"/>
      <c r="N111" s="62"/>
      <c r="O111" s="1"/>
      <c r="P111" s="1"/>
      <c r="Q111" s="1"/>
      <c r="R111" s="1"/>
    </row>
    <row r="112" spans="1:19" s="70" customFormat="1" ht="18" customHeight="1">
      <c r="A112" s="70" t="s">
        <v>132</v>
      </c>
      <c r="I112" s="1"/>
      <c r="J112" s="1"/>
      <c r="K112" s="1"/>
      <c r="L112" s="62"/>
      <c r="M112" s="62"/>
      <c r="N112" s="62"/>
      <c r="O112" s="1"/>
      <c r="P112" s="1"/>
      <c r="Q112" s="1"/>
      <c r="R112" s="1"/>
    </row>
    <row r="113" spans="9:18" s="70" customFormat="1" ht="18" customHeight="1">
      <c r="I113" s="1"/>
      <c r="J113" s="1"/>
      <c r="K113" s="1"/>
      <c r="L113" s="62"/>
      <c r="M113" s="62"/>
      <c r="N113" s="62"/>
      <c r="O113" s="1"/>
      <c r="P113" s="1"/>
      <c r="Q113" s="1"/>
      <c r="R113" s="1"/>
    </row>
    <row r="114" spans="9:18" s="70" customFormat="1" ht="18" customHeight="1">
      <c r="I114" s="1"/>
      <c r="J114" s="1"/>
      <c r="K114" s="1"/>
      <c r="L114" s="62"/>
      <c r="M114" s="62"/>
      <c r="N114" s="62"/>
      <c r="O114" s="1"/>
      <c r="P114" s="1"/>
      <c r="Q114" s="1"/>
      <c r="R114" s="1"/>
    </row>
    <row r="115" spans="9:18" s="70" customFormat="1" ht="18" customHeight="1">
      <c r="I115" s="1"/>
      <c r="J115" s="1"/>
      <c r="K115" s="1"/>
      <c r="L115" s="62"/>
      <c r="M115" s="62"/>
      <c r="N115" s="62"/>
      <c r="O115" s="1"/>
      <c r="P115" s="1"/>
      <c r="Q115" s="1"/>
      <c r="R115" s="1"/>
    </row>
    <row r="116" spans="9:18" s="70" customFormat="1" ht="18" customHeight="1">
      <c r="I116" s="1"/>
      <c r="J116" s="1"/>
      <c r="K116" s="1"/>
      <c r="L116" s="62"/>
      <c r="M116" s="62"/>
      <c r="N116" s="62"/>
      <c r="O116" s="1"/>
      <c r="P116" s="1"/>
      <c r="Q116" s="1"/>
      <c r="R116" s="1"/>
    </row>
    <row r="117" spans="9:18" s="70" customFormat="1" ht="18" customHeight="1">
      <c r="I117" s="1"/>
      <c r="J117" s="1"/>
      <c r="K117" s="1"/>
      <c r="L117" s="62"/>
      <c r="M117" s="62"/>
      <c r="N117" s="62"/>
      <c r="O117" s="1"/>
      <c r="P117" s="1"/>
      <c r="Q117" s="1"/>
      <c r="R117" s="1"/>
    </row>
    <row r="118" spans="9:18" s="70" customFormat="1" ht="18" customHeight="1">
      <c r="I118" s="1"/>
      <c r="J118" s="1"/>
      <c r="K118" s="1"/>
      <c r="L118" s="62"/>
      <c r="M118" s="62"/>
      <c r="N118" s="62"/>
      <c r="O118" s="1"/>
      <c r="P118" s="1"/>
      <c r="Q118" s="1"/>
      <c r="R118" s="1"/>
    </row>
    <row r="119" spans="9:18" s="70" customFormat="1" ht="18" customHeight="1">
      <c r="I119" s="1"/>
      <c r="J119" s="1"/>
      <c r="K119" s="1"/>
      <c r="L119" s="62"/>
      <c r="M119" s="62"/>
      <c r="N119" s="62"/>
      <c r="O119" s="1"/>
      <c r="P119" s="1"/>
      <c r="Q119" s="1"/>
      <c r="R119" s="1"/>
    </row>
    <row r="120" spans="9:18" s="70" customFormat="1" ht="18" customHeight="1">
      <c r="I120" s="1"/>
      <c r="J120" s="1"/>
      <c r="K120" s="1"/>
      <c r="L120" s="62"/>
      <c r="M120" s="62"/>
      <c r="N120" s="62"/>
      <c r="O120" s="1"/>
      <c r="P120" s="1"/>
      <c r="Q120" s="1"/>
      <c r="R120" s="1"/>
    </row>
    <row r="121" spans="9:18" s="70" customFormat="1" ht="18" customHeight="1">
      <c r="I121" s="1"/>
      <c r="J121" s="1"/>
      <c r="K121" s="1"/>
      <c r="L121" s="62"/>
      <c r="M121" s="62"/>
      <c r="N121" s="62"/>
      <c r="O121" s="1"/>
      <c r="P121" s="1"/>
      <c r="Q121" s="1"/>
      <c r="R121" s="1"/>
    </row>
    <row r="122" spans="9:18" s="70" customFormat="1" ht="18" customHeight="1">
      <c r="I122" s="1"/>
      <c r="J122" s="1"/>
      <c r="K122" s="1"/>
      <c r="L122" s="62"/>
      <c r="M122" s="62"/>
      <c r="N122" s="62"/>
      <c r="O122" s="1"/>
      <c r="P122" s="1"/>
      <c r="Q122" s="1"/>
      <c r="R122" s="1"/>
    </row>
    <row r="123" spans="9:18" s="70" customFormat="1" ht="18" customHeight="1">
      <c r="I123" s="1"/>
      <c r="J123" s="1"/>
      <c r="K123" s="1"/>
      <c r="L123" s="62"/>
      <c r="M123" s="62"/>
      <c r="N123" s="62"/>
      <c r="O123" s="1"/>
      <c r="P123" s="1"/>
      <c r="Q123" s="1"/>
      <c r="R123" s="1"/>
    </row>
    <row r="124" spans="9:18" s="70" customFormat="1" ht="18" customHeight="1">
      <c r="I124" s="1"/>
      <c r="J124" s="1"/>
      <c r="K124" s="1"/>
      <c r="L124" s="62"/>
      <c r="M124" s="62"/>
      <c r="N124" s="62"/>
      <c r="O124" s="1"/>
      <c r="P124" s="1"/>
      <c r="Q124" s="1"/>
      <c r="R124" s="1"/>
    </row>
    <row r="125" spans="9:18" s="70" customFormat="1" ht="18" customHeight="1">
      <c r="I125" s="1"/>
      <c r="J125" s="1"/>
      <c r="K125" s="1"/>
      <c r="L125" s="62"/>
      <c r="M125" s="62"/>
      <c r="N125" s="62"/>
      <c r="O125" s="1"/>
      <c r="P125" s="1"/>
      <c r="Q125" s="1"/>
      <c r="R125" s="1"/>
    </row>
    <row r="126" spans="9:18" s="70" customFormat="1" ht="18" customHeight="1">
      <c r="I126" s="1"/>
      <c r="J126" s="1"/>
      <c r="K126" s="1"/>
      <c r="L126" s="62"/>
      <c r="M126" s="62"/>
      <c r="N126" s="62"/>
      <c r="O126" s="1"/>
      <c r="P126" s="1"/>
      <c r="Q126" s="1"/>
      <c r="R126" s="1"/>
    </row>
    <row r="127" spans="9:18" s="70" customFormat="1" ht="18" customHeight="1">
      <c r="I127" s="1"/>
      <c r="J127" s="1"/>
      <c r="K127" s="1"/>
      <c r="L127" s="62"/>
      <c r="M127" s="62"/>
      <c r="N127" s="62"/>
      <c r="O127" s="1"/>
      <c r="P127" s="1"/>
      <c r="Q127" s="1"/>
      <c r="R127" s="1"/>
    </row>
    <row r="128" spans="9:18" s="70" customFormat="1" ht="18" customHeight="1">
      <c r="I128" s="1"/>
      <c r="J128" s="1"/>
      <c r="K128" s="1"/>
      <c r="L128" s="62"/>
      <c r="M128" s="62"/>
      <c r="N128" s="62"/>
      <c r="O128" s="1"/>
      <c r="P128" s="1"/>
      <c r="Q128" s="1"/>
      <c r="R128" s="1"/>
    </row>
    <row r="129" spans="1:18" s="70" customFormat="1" ht="18" customHeight="1">
      <c r="I129" s="1"/>
      <c r="J129" s="1"/>
      <c r="K129" s="1"/>
      <c r="L129" s="62"/>
      <c r="M129" s="62"/>
      <c r="N129" s="62"/>
      <c r="O129" s="1"/>
      <c r="P129" s="1"/>
      <c r="Q129" s="1"/>
      <c r="R129" s="1"/>
    </row>
    <row r="130" spans="1:18" s="70" customFormat="1" ht="18" customHeight="1">
      <c r="I130" s="1"/>
      <c r="J130" s="1"/>
      <c r="K130" s="1"/>
      <c r="L130" s="62"/>
      <c r="M130" s="62"/>
      <c r="N130" s="62"/>
      <c r="O130" s="1"/>
      <c r="P130" s="1"/>
      <c r="Q130" s="1"/>
      <c r="R130" s="1"/>
    </row>
    <row r="131" spans="1:18" s="70" customFormat="1" ht="18" customHeight="1">
      <c r="I131" s="1"/>
      <c r="J131" s="1"/>
      <c r="K131" s="1"/>
      <c r="L131" s="62"/>
      <c r="M131" s="62"/>
      <c r="N131" s="62"/>
      <c r="O131" s="1"/>
      <c r="P131" s="1"/>
      <c r="Q131" s="1"/>
      <c r="R131" s="1"/>
    </row>
    <row r="132" spans="1:18" s="70" customFormat="1" ht="18" customHeight="1">
      <c r="I132" s="1"/>
      <c r="J132" s="62"/>
      <c r="K132" s="62"/>
      <c r="L132" s="1"/>
      <c r="M132" s="1"/>
      <c r="N132" s="1"/>
      <c r="O132" s="1"/>
      <c r="P132" s="1"/>
      <c r="Q132" s="1"/>
      <c r="R132" s="1"/>
    </row>
    <row r="133" spans="1:18" s="70" customFormat="1" ht="18" customHeight="1">
      <c r="I133" s="1"/>
      <c r="J133" s="62"/>
      <c r="K133" s="62"/>
      <c r="L133" s="1"/>
      <c r="M133" s="1"/>
      <c r="N133" s="1"/>
      <c r="O133" s="1"/>
      <c r="P133" s="1"/>
      <c r="Q133" s="1"/>
      <c r="R133" s="1"/>
    </row>
    <row r="134" spans="1:18" s="70" customFormat="1" ht="18" customHeight="1">
      <c r="I134" s="1"/>
      <c r="J134" s="62"/>
      <c r="K134" s="62"/>
      <c r="L134" s="1"/>
      <c r="M134" s="1"/>
      <c r="N134" s="1"/>
      <c r="O134" s="1"/>
      <c r="P134" s="1"/>
      <c r="Q134" s="1"/>
      <c r="R134" s="1"/>
    </row>
    <row r="135" spans="1:18" s="70" customFormat="1" ht="18" customHeight="1">
      <c r="I135" s="1"/>
      <c r="J135" s="62"/>
      <c r="K135" s="62"/>
      <c r="L135" s="1"/>
      <c r="M135" s="1"/>
      <c r="N135" s="1"/>
      <c r="O135" s="1"/>
      <c r="P135" s="1"/>
      <c r="Q135" s="1"/>
      <c r="R135" s="1"/>
    </row>
    <row r="136" spans="1:18" s="70" customFormat="1" ht="18" customHeight="1">
      <c r="I136" s="1"/>
      <c r="J136" s="62"/>
      <c r="K136" s="62"/>
      <c r="L136" s="1"/>
      <c r="M136" s="1"/>
      <c r="N136" s="1"/>
      <c r="O136" s="1"/>
      <c r="P136" s="1"/>
      <c r="Q136" s="1"/>
      <c r="R136" s="1"/>
    </row>
    <row r="137" spans="1:18" s="70" customFormat="1" ht="18" customHeight="1">
      <c r="I137" s="1"/>
      <c r="J137" s="62"/>
      <c r="K137" s="62"/>
      <c r="L137" s="1"/>
      <c r="M137" s="1"/>
      <c r="N137" s="1"/>
      <c r="O137" s="1"/>
      <c r="P137" s="1"/>
      <c r="Q137" s="1"/>
      <c r="R137" s="1"/>
    </row>
    <row r="138" spans="1:18" s="75" customFormat="1" ht="18" customHeight="1">
      <c r="I138" s="66"/>
      <c r="J138" s="76"/>
      <c r="K138" s="76"/>
      <c r="L138" s="66"/>
      <c r="M138" s="66"/>
      <c r="N138" s="66"/>
      <c r="O138" s="66"/>
      <c r="P138" s="66"/>
      <c r="Q138" s="66"/>
      <c r="R138" s="66"/>
    </row>
    <row r="139" spans="1:18" s="75" customFormat="1" ht="18" customHeight="1">
      <c r="I139" s="66"/>
      <c r="J139" s="76"/>
      <c r="K139" s="76"/>
      <c r="L139" s="66"/>
      <c r="M139" s="66"/>
      <c r="N139" s="66"/>
      <c r="O139" s="66"/>
      <c r="P139" s="66"/>
      <c r="Q139" s="66"/>
      <c r="R139" s="66"/>
    </row>
    <row r="140" spans="1:18" s="70" customFormat="1" ht="18" customHeight="1">
      <c r="I140" s="1"/>
      <c r="J140" s="62"/>
      <c r="K140" s="62"/>
      <c r="L140" s="1"/>
      <c r="M140" s="1"/>
      <c r="N140" s="1"/>
      <c r="O140" s="1"/>
      <c r="P140" s="1"/>
      <c r="Q140" s="1"/>
      <c r="R140" s="1"/>
    </row>
    <row r="141" spans="1:18" s="70" customFormat="1" ht="30" customHeight="1">
      <c r="A141" s="61" t="s">
        <v>133</v>
      </c>
      <c r="B141" s="61"/>
      <c r="C141" s="61"/>
      <c r="D141" s="61"/>
      <c r="E141" s="61"/>
      <c r="F141" s="61"/>
      <c r="G141" s="61"/>
      <c r="H141" s="61"/>
      <c r="I141" s="1"/>
      <c r="J141" s="62"/>
      <c r="K141" s="62"/>
      <c r="L141" s="1"/>
      <c r="M141" s="1"/>
      <c r="N141" s="1"/>
      <c r="O141" s="1"/>
      <c r="P141" s="1"/>
      <c r="Q141" s="1"/>
      <c r="R141" s="1"/>
    </row>
    <row r="142" spans="1:18" s="70" customFormat="1" ht="18" customHeight="1">
      <c r="I142" s="1"/>
      <c r="J142" s="62"/>
      <c r="K142" s="62"/>
      <c r="L142" s="1"/>
      <c r="M142" s="1"/>
      <c r="N142" s="1"/>
      <c r="O142" s="1"/>
      <c r="P142" s="1"/>
      <c r="Q142" s="1"/>
      <c r="R142" s="1"/>
    </row>
    <row r="143" spans="1:18" s="70" customFormat="1" ht="23.25" customHeight="1">
      <c r="I143" s="1"/>
      <c r="J143" s="1"/>
      <c r="K143" s="1"/>
      <c r="L143" s="1"/>
      <c r="M143" s="1"/>
      <c r="N143" s="1"/>
      <c r="O143" s="1"/>
      <c r="P143" s="1"/>
      <c r="Q143" s="1"/>
      <c r="R143" s="1"/>
    </row>
  </sheetData>
  <mergeCells count="11">
    <mergeCell ref="B10:B11"/>
    <mergeCell ref="A47:H47"/>
    <mergeCell ref="G81:H81"/>
    <mergeCell ref="A95:H95"/>
    <mergeCell ref="A141:H141"/>
    <mergeCell ref="A1:H1"/>
    <mergeCell ref="G4:H4"/>
    <mergeCell ref="B6:C7"/>
    <mergeCell ref="D6:E6"/>
    <mergeCell ref="G6:H6"/>
    <mergeCell ref="B8:B9"/>
  </mergeCells>
  <phoneticPr fontId="3"/>
  <dataValidations count="1">
    <dataValidation imeMode="off" allowBlank="1" showInputMessage="1" showErrorMessage="1" sqref="A141:D141 A47:D47 A95:D99" xr:uid="{B9024CC6-CC39-4836-86F3-523802C80F22}"/>
  </dataValidations>
  <printOptions horizontalCentered="1"/>
  <pageMargins left="0.98425196850393704" right="0.39370078740157483" top="0.78740157480314965" bottom="0.3149606299212598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4442-090D-4ECA-8472-D4401D4E1626}">
  <dimension ref="A1:G277"/>
  <sheetViews>
    <sheetView showGridLines="0" topLeftCell="I107" zoomScaleNormal="100" zoomScaleSheetLayoutView="100" workbookViewId="0"/>
  </sheetViews>
  <sheetFormatPr defaultRowHeight="14.25"/>
  <cols>
    <col min="1" max="1" width="27.625" style="1" customWidth="1"/>
    <col min="2" max="3" width="14.625" style="1" customWidth="1"/>
    <col min="4" max="4" width="16.25" style="77" customWidth="1"/>
    <col min="5" max="5" width="16.375" style="1" customWidth="1"/>
    <col min="6" max="6" width="9" style="66"/>
    <col min="7" max="7" width="10.5" style="1" bestFit="1" customWidth="1"/>
    <col min="8" max="16384" width="9" style="1"/>
  </cols>
  <sheetData>
    <row r="1" spans="1:7" ht="20.100000000000001" customHeight="1">
      <c r="A1" s="10" t="s">
        <v>134</v>
      </c>
      <c r="E1" s="78" t="s">
        <v>135</v>
      </c>
    </row>
    <row r="2" spans="1:7" ht="20.100000000000001" customHeight="1">
      <c r="A2" s="1" t="s">
        <v>136</v>
      </c>
    </row>
    <row r="3" spans="1:7" s="8" customFormat="1" ht="9.9499999999999993" customHeight="1">
      <c r="D3" s="79"/>
      <c r="F3" s="9"/>
    </row>
    <row r="4" spans="1:7" ht="20.100000000000001" customHeight="1">
      <c r="A4" s="80" t="s">
        <v>137</v>
      </c>
      <c r="B4" s="81" t="s">
        <v>138</v>
      </c>
      <c r="C4" s="81" t="s">
        <v>139</v>
      </c>
      <c r="D4" s="82" t="s">
        <v>140</v>
      </c>
      <c r="E4" s="83" t="s">
        <v>141</v>
      </c>
    </row>
    <row r="5" spans="1:7" ht="20.100000000000001" customHeight="1">
      <c r="A5" s="84" t="s">
        <v>142</v>
      </c>
      <c r="B5" s="85"/>
      <c r="C5" s="85"/>
      <c r="D5" s="86"/>
      <c r="E5" s="87" t="s">
        <v>143</v>
      </c>
    </row>
    <row r="6" spans="1:7" ht="20.100000000000001" customHeight="1">
      <c r="A6" s="88" t="s">
        <v>144</v>
      </c>
      <c r="B6" s="85"/>
      <c r="C6" s="85"/>
      <c r="D6" s="86"/>
      <c r="E6" s="87"/>
    </row>
    <row r="7" spans="1:7" ht="20.100000000000001" customHeight="1">
      <c r="A7" s="88" t="s">
        <v>145</v>
      </c>
      <c r="B7" s="89">
        <f>SUM(B8:B10)</f>
        <v>542000</v>
      </c>
      <c r="C7" s="90">
        <f>SUM(C8:C10)</f>
        <v>462000</v>
      </c>
      <c r="D7" s="90">
        <f>C7-B7</f>
        <v>-80000</v>
      </c>
      <c r="E7" s="91"/>
    </row>
    <row r="8" spans="1:7" ht="20.100000000000001" customHeight="1">
      <c r="A8" s="88" t="s">
        <v>146</v>
      </c>
      <c r="B8" s="90">
        <v>2000</v>
      </c>
      <c r="C8" s="90">
        <v>0</v>
      </c>
      <c r="D8" s="90">
        <f>C8-B8</f>
        <v>-2000</v>
      </c>
      <c r="E8" s="92"/>
    </row>
    <row r="9" spans="1:7" ht="20.100000000000001" customHeight="1">
      <c r="A9" s="88" t="s">
        <v>147</v>
      </c>
      <c r="B9" s="90">
        <v>180000</v>
      </c>
      <c r="C9" s="90">
        <v>146000</v>
      </c>
      <c r="D9" s="90">
        <f>C9-B9</f>
        <v>-34000</v>
      </c>
      <c r="E9" s="92"/>
    </row>
    <row r="10" spans="1:7" ht="20.100000000000001" customHeight="1">
      <c r="A10" s="88" t="s">
        <v>148</v>
      </c>
      <c r="B10" s="90">
        <v>360000</v>
      </c>
      <c r="C10" s="90">
        <v>316000</v>
      </c>
      <c r="D10" s="90">
        <f>C10-B10</f>
        <v>-44000</v>
      </c>
      <c r="E10" s="92"/>
    </row>
    <row r="11" spans="1:7" s="70" customFormat="1" ht="20.100000000000001" customHeight="1">
      <c r="A11" s="88" t="s">
        <v>149</v>
      </c>
      <c r="B11" s="89">
        <f>SUM(B12+B19)</f>
        <v>2633000</v>
      </c>
      <c r="C11" s="90">
        <f>SUM(C12+C19)</f>
        <v>3578368</v>
      </c>
      <c r="D11" s="90">
        <f t="shared" ref="D11:D34" si="0">C11-B11</f>
        <v>945368</v>
      </c>
      <c r="E11" s="91"/>
      <c r="F11" s="75"/>
    </row>
    <row r="12" spans="1:7" s="70" customFormat="1" ht="20.100000000000001" customHeight="1">
      <c r="A12" s="88" t="s">
        <v>150</v>
      </c>
      <c r="B12" s="90">
        <f>B13</f>
        <v>2633000</v>
      </c>
      <c r="C12" s="90">
        <f>C13+C18</f>
        <v>3578368</v>
      </c>
      <c r="D12" s="90">
        <f>C12-B12</f>
        <v>945368</v>
      </c>
      <c r="E12" s="91"/>
      <c r="F12" s="75"/>
    </row>
    <row r="13" spans="1:7" s="70" customFormat="1" ht="20.100000000000001" customHeight="1">
      <c r="A13" s="93" t="s">
        <v>151</v>
      </c>
      <c r="B13" s="89">
        <f>SUM(B14:B18)</f>
        <v>2633000</v>
      </c>
      <c r="C13" s="90">
        <f>SUM(C14:C17)</f>
        <v>2578368</v>
      </c>
      <c r="D13" s="90">
        <f t="shared" si="0"/>
        <v>-54632</v>
      </c>
      <c r="E13" s="91"/>
      <c r="F13" s="75"/>
    </row>
    <row r="14" spans="1:7" s="70" customFormat="1" ht="20.100000000000001" customHeight="1">
      <c r="A14" s="94" t="s">
        <v>152</v>
      </c>
      <c r="B14" s="90">
        <v>120000</v>
      </c>
      <c r="C14" s="90">
        <v>115368</v>
      </c>
      <c r="D14" s="90">
        <f t="shared" si="0"/>
        <v>-4632</v>
      </c>
      <c r="E14" s="92" t="s">
        <v>153</v>
      </c>
      <c r="F14" s="75"/>
      <c r="G14" s="95"/>
    </row>
    <row r="15" spans="1:7" s="70" customFormat="1" ht="20.100000000000001" customHeight="1">
      <c r="A15" s="94" t="s">
        <v>154</v>
      </c>
      <c r="B15" s="90">
        <v>200000</v>
      </c>
      <c r="C15" s="90">
        <v>150000</v>
      </c>
      <c r="D15" s="90">
        <f t="shared" si="0"/>
        <v>-50000</v>
      </c>
      <c r="E15" s="92" t="s">
        <v>155</v>
      </c>
      <c r="F15" s="75"/>
      <c r="G15" s="95"/>
    </row>
    <row r="16" spans="1:7" s="70" customFormat="1" ht="20.100000000000001" customHeight="1">
      <c r="A16" s="96" t="s">
        <v>156</v>
      </c>
      <c r="B16" s="90">
        <v>2113000</v>
      </c>
      <c r="C16" s="90">
        <v>2113000</v>
      </c>
      <c r="D16" s="90">
        <f t="shared" si="0"/>
        <v>0</v>
      </c>
      <c r="E16" s="92" t="s">
        <v>157</v>
      </c>
      <c r="F16" s="97"/>
      <c r="G16" s="95"/>
    </row>
    <row r="17" spans="1:7" s="70" customFormat="1" ht="20.100000000000001" customHeight="1">
      <c r="A17" s="88" t="s">
        <v>158</v>
      </c>
      <c r="B17" s="98">
        <v>200000</v>
      </c>
      <c r="C17" s="98">
        <v>200000</v>
      </c>
      <c r="D17" s="90">
        <f>C17-B17</f>
        <v>0</v>
      </c>
      <c r="E17" s="99" t="s">
        <v>159</v>
      </c>
      <c r="F17" s="75"/>
      <c r="G17" s="95"/>
    </row>
    <row r="18" spans="1:7" s="70" customFormat="1" ht="20.100000000000001" customHeight="1">
      <c r="A18" s="93" t="s">
        <v>160</v>
      </c>
      <c r="B18" s="98">
        <v>0</v>
      </c>
      <c r="C18" s="98">
        <v>1000000</v>
      </c>
      <c r="D18" s="90">
        <f>C18-B18</f>
        <v>1000000</v>
      </c>
      <c r="E18" s="92" t="s">
        <v>161</v>
      </c>
      <c r="F18" s="75"/>
    </row>
    <row r="19" spans="1:7" s="70" customFormat="1" ht="20.100000000000001" customHeight="1">
      <c r="A19" s="88" t="s">
        <v>162</v>
      </c>
      <c r="B19" s="90">
        <v>0</v>
      </c>
      <c r="C19" s="90">
        <f>SUM(C20:C22)</f>
        <v>0</v>
      </c>
      <c r="D19" s="90">
        <f t="shared" si="0"/>
        <v>0</v>
      </c>
      <c r="E19" s="92"/>
      <c r="F19" s="75"/>
    </row>
    <row r="20" spans="1:7" s="70" customFormat="1" ht="20.100000000000001" customHeight="1">
      <c r="A20" s="88" t="s">
        <v>151</v>
      </c>
      <c r="B20" s="90">
        <v>0</v>
      </c>
      <c r="C20" s="90">
        <v>0</v>
      </c>
      <c r="D20" s="90">
        <f t="shared" si="0"/>
        <v>0</v>
      </c>
      <c r="E20" s="91"/>
      <c r="F20" s="75"/>
    </row>
    <row r="21" spans="1:7" s="70" customFormat="1" ht="20.100000000000001" customHeight="1">
      <c r="A21" s="94" t="s">
        <v>163</v>
      </c>
      <c r="B21" s="90">
        <v>0</v>
      </c>
      <c r="C21" s="90">
        <v>0</v>
      </c>
      <c r="D21" s="90">
        <f t="shared" si="0"/>
        <v>0</v>
      </c>
      <c r="E21" s="91"/>
      <c r="F21" s="75"/>
    </row>
    <row r="22" spans="1:7" s="70" customFormat="1" ht="20.100000000000001" customHeight="1">
      <c r="A22" s="100" t="s">
        <v>164</v>
      </c>
      <c r="B22" s="101">
        <v>0</v>
      </c>
      <c r="C22" s="101">
        <v>0</v>
      </c>
      <c r="D22" s="101">
        <f t="shared" si="0"/>
        <v>0</v>
      </c>
      <c r="E22" s="92"/>
      <c r="F22" s="75"/>
    </row>
    <row r="23" spans="1:7" s="70" customFormat="1" ht="20.100000000000001" customHeight="1">
      <c r="A23" s="88" t="s">
        <v>165</v>
      </c>
      <c r="B23" s="89">
        <f>SUM(B24,B28)</f>
        <v>4080000</v>
      </c>
      <c r="C23" s="90">
        <f>SUM(C24,C28)</f>
        <v>2513000</v>
      </c>
      <c r="D23" s="90">
        <f t="shared" si="0"/>
        <v>-1567000</v>
      </c>
      <c r="E23" s="102"/>
      <c r="F23" s="75"/>
    </row>
    <row r="24" spans="1:7" s="70" customFormat="1" ht="20.100000000000001" customHeight="1">
      <c r="A24" s="94" t="s">
        <v>166</v>
      </c>
      <c r="B24" s="103">
        <f>SUM(B25:B27)</f>
        <v>4000000</v>
      </c>
      <c r="C24" s="98">
        <f>SUM(C25:C27)</f>
        <v>2513000</v>
      </c>
      <c r="D24" s="98">
        <f t="shared" si="0"/>
        <v>-1487000</v>
      </c>
      <c r="E24" s="92"/>
      <c r="F24" s="75"/>
      <c r="G24" s="104"/>
    </row>
    <row r="25" spans="1:7" s="70" customFormat="1" ht="20.100000000000001" customHeight="1">
      <c r="A25" s="88" t="s">
        <v>167</v>
      </c>
      <c r="B25" s="98">
        <v>1000000</v>
      </c>
      <c r="C25" s="98">
        <v>1063000</v>
      </c>
      <c r="D25" s="98"/>
      <c r="E25" s="105"/>
      <c r="F25" s="75"/>
    </row>
    <row r="26" spans="1:7" s="70" customFormat="1" ht="20.100000000000001" customHeight="1">
      <c r="A26" s="88" t="s">
        <v>168</v>
      </c>
      <c r="B26" s="98">
        <v>3000000</v>
      </c>
      <c r="C26" s="98">
        <v>450000</v>
      </c>
      <c r="D26" s="98"/>
      <c r="E26" s="92"/>
      <c r="F26" s="75"/>
    </row>
    <row r="27" spans="1:7" s="70" customFormat="1" ht="20.100000000000001" customHeight="1">
      <c r="A27" s="88" t="s">
        <v>169</v>
      </c>
      <c r="B27" s="98">
        <v>0</v>
      </c>
      <c r="C27" s="98">
        <v>1000000</v>
      </c>
      <c r="D27" s="98"/>
      <c r="E27" s="105" t="s">
        <v>170</v>
      </c>
      <c r="F27" s="75"/>
    </row>
    <row r="28" spans="1:7" s="70" customFormat="1" ht="20.100000000000001" customHeight="1">
      <c r="A28" s="94" t="s">
        <v>171</v>
      </c>
      <c r="B28" s="98">
        <v>80000</v>
      </c>
      <c r="C28" s="98">
        <v>0</v>
      </c>
      <c r="D28" s="106">
        <f t="shared" si="0"/>
        <v>-80000</v>
      </c>
      <c r="E28" s="107" t="s">
        <v>172</v>
      </c>
      <c r="F28" s="75"/>
    </row>
    <row r="29" spans="1:7" s="70" customFormat="1" ht="20.100000000000001" customHeight="1">
      <c r="A29" s="88" t="s">
        <v>173</v>
      </c>
      <c r="B29" s="89">
        <f>SUM(B30+B31+B32)</f>
        <v>67557</v>
      </c>
      <c r="C29" s="90">
        <f>SUM(C30:C32)</f>
        <v>58416</v>
      </c>
      <c r="D29" s="90">
        <f>C29-B29</f>
        <v>-9141</v>
      </c>
      <c r="E29" s="108"/>
      <c r="F29" s="75"/>
    </row>
    <row r="30" spans="1:7" s="70" customFormat="1" ht="20.100000000000001" customHeight="1">
      <c r="A30" s="94" t="s">
        <v>174</v>
      </c>
      <c r="B30" s="98">
        <v>12557</v>
      </c>
      <c r="C30" s="98">
        <v>15116</v>
      </c>
      <c r="D30" s="98">
        <f>C30-B30</f>
        <v>2559</v>
      </c>
      <c r="E30" s="92"/>
      <c r="F30" s="75"/>
    </row>
    <row r="31" spans="1:7" s="70" customFormat="1" ht="20.100000000000001" customHeight="1">
      <c r="A31" s="94" t="s">
        <v>175</v>
      </c>
      <c r="B31" s="106">
        <v>5000</v>
      </c>
      <c r="C31" s="106">
        <v>43300</v>
      </c>
      <c r="D31" s="106">
        <f t="shared" si="0"/>
        <v>38300</v>
      </c>
      <c r="E31" s="102"/>
      <c r="F31" s="75"/>
    </row>
    <row r="32" spans="1:7" s="70" customFormat="1" ht="20.100000000000001" customHeight="1">
      <c r="A32" s="88" t="s">
        <v>176</v>
      </c>
      <c r="B32" s="90">
        <v>50000</v>
      </c>
      <c r="C32" s="90">
        <v>0</v>
      </c>
      <c r="D32" s="90">
        <f>C32-B32</f>
        <v>-50000</v>
      </c>
      <c r="E32" s="92"/>
      <c r="F32" s="75"/>
    </row>
    <row r="33" spans="1:6" s="70" customFormat="1" ht="20.100000000000001" customHeight="1">
      <c r="A33" s="109" t="s">
        <v>177</v>
      </c>
      <c r="B33" s="101">
        <v>1138271</v>
      </c>
      <c r="C33" s="101">
        <v>1138271</v>
      </c>
      <c r="D33" s="101">
        <f t="shared" si="0"/>
        <v>0</v>
      </c>
      <c r="E33" s="102"/>
      <c r="F33" s="75"/>
    </row>
    <row r="34" spans="1:6" ht="20.100000000000001" customHeight="1" thickBot="1">
      <c r="A34" s="110" t="s">
        <v>178</v>
      </c>
      <c r="B34" s="111">
        <f>B7+B11+B23+B29+B33</f>
        <v>8460828</v>
      </c>
      <c r="C34" s="111">
        <f>SUM(C7,C11,C23,C29,C33)</f>
        <v>7750055</v>
      </c>
      <c r="D34" s="111">
        <f t="shared" si="0"/>
        <v>-710773</v>
      </c>
      <c r="E34" s="112"/>
    </row>
    <row r="35" spans="1:6" s="70" customFormat="1" ht="20.100000000000001" customHeight="1" thickTop="1">
      <c r="A35" s="113" t="s">
        <v>179</v>
      </c>
      <c r="B35" s="114"/>
      <c r="C35" s="115"/>
      <c r="D35" s="115"/>
      <c r="E35" s="91"/>
      <c r="F35" s="75"/>
    </row>
    <row r="36" spans="1:6" s="70" customFormat="1" ht="20.100000000000001" customHeight="1">
      <c r="A36" s="88" t="s">
        <v>180</v>
      </c>
      <c r="B36" s="89"/>
      <c r="C36" s="90"/>
      <c r="D36" s="90"/>
      <c r="E36" s="116"/>
      <c r="F36" s="75"/>
    </row>
    <row r="37" spans="1:6" s="70" customFormat="1" ht="20.100000000000001" customHeight="1">
      <c r="A37" s="88" t="s">
        <v>181</v>
      </c>
      <c r="B37" s="89">
        <f>SUM(B38:B42)</f>
        <v>3450000</v>
      </c>
      <c r="C37" s="90">
        <f>SUM(C38:C42)</f>
        <v>3338800</v>
      </c>
      <c r="D37" s="90">
        <f t="shared" ref="D37:D43" si="1">C37-B37</f>
        <v>-111200</v>
      </c>
      <c r="E37" s="116"/>
      <c r="F37" s="75"/>
    </row>
    <row r="38" spans="1:6" ht="20.100000000000001" customHeight="1">
      <c r="A38" s="94" t="s">
        <v>152</v>
      </c>
      <c r="B38" s="98">
        <v>250000</v>
      </c>
      <c r="C38" s="98">
        <v>230812</v>
      </c>
      <c r="D38" s="98">
        <f t="shared" si="1"/>
        <v>-19188</v>
      </c>
      <c r="E38" s="117"/>
    </row>
    <row r="39" spans="1:6" ht="20.100000000000001" customHeight="1">
      <c r="A39" s="94" t="s">
        <v>154</v>
      </c>
      <c r="B39" s="98">
        <v>250000</v>
      </c>
      <c r="C39" s="98">
        <v>261023</v>
      </c>
      <c r="D39" s="98">
        <f t="shared" si="1"/>
        <v>11023</v>
      </c>
      <c r="E39" s="117"/>
    </row>
    <row r="40" spans="1:6" ht="20.100000000000001" customHeight="1">
      <c r="A40" s="96" t="s">
        <v>156</v>
      </c>
      <c r="B40" s="118">
        <v>2200000</v>
      </c>
      <c r="C40" s="118">
        <v>2419039</v>
      </c>
      <c r="D40" s="98">
        <f t="shared" si="1"/>
        <v>219039</v>
      </c>
      <c r="E40" s="117"/>
    </row>
    <row r="41" spans="1:6" ht="20.100000000000001" customHeight="1">
      <c r="A41" s="88" t="s">
        <v>158</v>
      </c>
      <c r="B41" s="118">
        <v>250000</v>
      </c>
      <c r="C41" s="118">
        <v>305121</v>
      </c>
      <c r="D41" s="98">
        <f t="shared" si="1"/>
        <v>55121</v>
      </c>
      <c r="E41" s="117"/>
    </row>
    <row r="42" spans="1:6" ht="20.100000000000001" customHeight="1">
      <c r="A42" s="119" t="s">
        <v>182</v>
      </c>
      <c r="B42" s="118">
        <v>500000</v>
      </c>
      <c r="C42" s="118">
        <v>122805</v>
      </c>
      <c r="D42" s="120">
        <f t="shared" si="1"/>
        <v>-377195</v>
      </c>
      <c r="E42" s="117"/>
    </row>
    <row r="43" spans="1:6" ht="20.100000000000001" customHeight="1">
      <c r="A43" s="121" t="s">
        <v>183</v>
      </c>
      <c r="B43" s="122">
        <v>20000</v>
      </c>
      <c r="C43" s="123">
        <v>0</v>
      </c>
      <c r="D43" s="124">
        <f t="shared" si="1"/>
        <v>-20000</v>
      </c>
      <c r="E43" s="125"/>
    </row>
    <row r="44" spans="1:6" ht="18.75" customHeight="1">
      <c r="A44" s="126"/>
      <c r="B44" s="127"/>
      <c r="C44" s="127"/>
      <c r="D44" s="127"/>
      <c r="E44" s="128"/>
    </row>
    <row r="45" spans="1:6" ht="21" customHeight="1">
      <c r="A45" s="129" t="s">
        <v>184</v>
      </c>
      <c r="B45" s="129"/>
      <c r="C45" s="129"/>
      <c r="D45" s="129"/>
      <c r="E45" s="129"/>
    </row>
    <row r="46" spans="1:6" ht="20.100000000000001" customHeight="1">
      <c r="A46" s="80" t="s">
        <v>137</v>
      </c>
      <c r="B46" s="81" t="s">
        <v>138</v>
      </c>
      <c r="C46" s="81" t="s">
        <v>139</v>
      </c>
      <c r="D46" s="82" t="s">
        <v>140</v>
      </c>
      <c r="E46" s="83" t="s">
        <v>141</v>
      </c>
    </row>
    <row r="47" spans="1:6" ht="20.100000000000001" customHeight="1">
      <c r="A47" s="119" t="s">
        <v>185</v>
      </c>
      <c r="B47" s="118">
        <v>100000</v>
      </c>
      <c r="C47" s="130">
        <f>1317567-C48</f>
        <v>45281</v>
      </c>
      <c r="D47" s="120">
        <f>C47-B47</f>
        <v>-54719</v>
      </c>
      <c r="E47" s="117"/>
    </row>
    <row r="48" spans="1:6" ht="20.100000000000001" customHeight="1">
      <c r="A48" s="119" t="s">
        <v>186</v>
      </c>
      <c r="B48" s="118">
        <v>0</v>
      </c>
      <c r="C48" s="130">
        <v>1272286</v>
      </c>
      <c r="D48" s="120">
        <f>C48-B48</f>
        <v>1272286</v>
      </c>
      <c r="E48" s="117"/>
    </row>
    <row r="49" spans="1:6" ht="20.100000000000001" customHeight="1">
      <c r="A49" s="119" t="s">
        <v>187</v>
      </c>
      <c r="B49" s="118">
        <v>0</v>
      </c>
      <c r="C49" s="118">
        <v>0</v>
      </c>
      <c r="D49" s="120"/>
      <c r="E49" s="117"/>
    </row>
    <row r="50" spans="1:6" ht="20.100000000000001" customHeight="1">
      <c r="A50" s="88" t="s">
        <v>188</v>
      </c>
      <c r="B50" s="98">
        <v>200000</v>
      </c>
      <c r="C50" s="98">
        <v>0</v>
      </c>
      <c r="D50" s="98">
        <f>C50-B50</f>
        <v>-200000</v>
      </c>
      <c r="E50" s="91"/>
    </row>
    <row r="51" spans="1:6" s="70" customFormat="1" ht="20.100000000000001" customHeight="1">
      <c r="A51" s="94" t="s">
        <v>189</v>
      </c>
      <c r="B51" s="98">
        <v>80000</v>
      </c>
      <c r="C51" s="98">
        <v>0</v>
      </c>
      <c r="D51" s="98">
        <f t="shared" ref="D51:D59" si="2">C51-B51</f>
        <v>-80000</v>
      </c>
      <c r="E51" s="107"/>
      <c r="F51" s="75"/>
    </row>
    <row r="52" spans="1:6" s="70" customFormat="1" ht="20.100000000000001" customHeight="1">
      <c r="A52" s="131" t="s">
        <v>190</v>
      </c>
      <c r="B52" s="98">
        <v>50000</v>
      </c>
      <c r="C52" s="98">
        <v>4000</v>
      </c>
      <c r="D52" s="98">
        <f t="shared" si="2"/>
        <v>-46000</v>
      </c>
      <c r="E52" s="132"/>
      <c r="F52" s="75"/>
    </row>
    <row r="53" spans="1:6" s="70" customFormat="1" ht="20.100000000000001" customHeight="1">
      <c r="A53" s="94" t="s">
        <v>191</v>
      </c>
      <c r="B53" s="98">
        <v>3000000</v>
      </c>
      <c r="C53" s="98">
        <v>0</v>
      </c>
      <c r="D53" s="98">
        <f t="shared" si="2"/>
        <v>-3000000</v>
      </c>
      <c r="E53" s="116"/>
      <c r="F53" s="75"/>
    </row>
    <row r="54" spans="1:6" s="70" customFormat="1" ht="20.100000000000001" customHeight="1">
      <c r="A54" s="131" t="s">
        <v>192</v>
      </c>
      <c r="B54" s="89">
        <f>SUM(B55:B59)</f>
        <v>370000</v>
      </c>
      <c r="C54" s="90">
        <f>SUM(C55:C59)</f>
        <v>159949</v>
      </c>
      <c r="D54" s="98">
        <f t="shared" si="2"/>
        <v>-210051</v>
      </c>
      <c r="E54" s="116"/>
      <c r="F54" s="75"/>
    </row>
    <row r="55" spans="1:6" ht="20.100000000000001" customHeight="1">
      <c r="A55" s="131" t="s">
        <v>193</v>
      </c>
      <c r="B55" s="133">
        <v>50000</v>
      </c>
      <c r="C55" s="133">
        <v>10360</v>
      </c>
      <c r="D55" s="98">
        <f t="shared" si="2"/>
        <v>-39640</v>
      </c>
      <c r="E55" s="91"/>
    </row>
    <row r="56" spans="1:6" s="70" customFormat="1" ht="20.100000000000001" customHeight="1">
      <c r="A56" s="131" t="s">
        <v>194</v>
      </c>
      <c r="B56" s="133">
        <v>10000</v>
      </c>
      <c r="C56" s="133">
        <v>0</v>
      </c>
      <c r="D56" s="98">
        <f t="shared" si="2"/>
        <v>-10000</v>
      </c>
      <c r="E56" s="91"/>
      <c r="F56" s="75"/>
    </row>
    <row r="57" spans="1:6" s="70" customFormat="1" ht="20.100000000000001" customHeight="1">
      <c r="A57" s="131" t="s">
        <v>195</v>
      </c>
      <c r="B57" s="133">
        <v>10000</v>
      </c>
      <c r="C57" s="133">
        <v>0</v>
      </c>
      <c r="D57" s="98">
        <f t="shared" si="2"/>
        <v>-10000</v>
      </c>
      <c r="E57" s="91"/>
      <c r="F57" s="75"/>
    </row>
    <row r="58" spans="1:6" ht="20.100000000000001" customHeight="1">
      <c r="A58" s="131" t="s">
        <v>196</v>
      </c>
      <c r="B58" s="133">
        <v>100000</v>
      </c>
      <c r="C58" s="133">
        <v>96244</v>
      </c>
      <c r="D58" s="98">
        <f t="shared" si="2"/>
        <v>-3756</v>
      </c>
      <c r="E58" s="91"/>
    </row>
    <row r="59" spans="1:6" ht="20.100000000000001" customHeight="1">
      <c r="A59" s="131" t="s">
        <v>197</v>
      </c>
      <c r="B59" s="133">
        <v>200000</v>
      </c>
      <c r="C59" s="133">
        <v>53345</v>
      </c>
      <c r="D59" s="98">
        <f t="shared" si="2"/>
        <v>-146655</v>
      </c>
      <c r="E59" s="91"/>
    </row>
    <row r="60" spans="1:6" ht="20.100000000000001" customHeight="1">
      <c r="A60" s="134" t="s">
        <v>198</v>
      </c>
      <c r="B60" s="135">
        <f>SUM(B37,B43:B54)</f>
        <v>7270000</v>
      </c>
      <c r="C60" s="135">
        <f>SUM(C37,C43:C54)</f>
        <v>4820316</v>
      </c>
      <c r="D60" s="136">
        <f>C60-B60</f>
        <v>-2449684</v>
      </c>
      <c r="E60" s="137"/>
    </row>
    <row r="61" spans="1:6" ht="20.100000000000001" customHeight="1">
      <c r="A61" s="88" t="s">
        <v>199</v>
      </c>
      <c r="B61" s="89" t="s">
        <v>101</v>
      </c>
      <c r="C61" s="90"/>
      <c r="D61" s="90"/>
      <c r="E61" s="91"/>
    </row>
    <row r="62" spans="1:6" ht="20.100000000000001" customHeight="1">
      <c r="A62" s="131" t="s">
        <v>200</v>
      </c>
      <c r="B62" s="138">
        <v>500000</v>
      </c>
      <c r="C62" s="133">
        <v>0</v>
      </c>
      <c r="D62" s="98">
        <f t="shared" ref="D62:D72" si="3">C62-B62</f>
        <v>-500000</v>
      </c>
      <c r="E62" s="116"/>
    </row>
    <row r="63" spans="1:6" ht="20.100000000000001" customHeight="1">
      <c r="A63" s="131" t="s">
        <v>201</v>
      </c>
      <c r="B63" s="103">
        <v>0</v>
      </c>
      <c r="C63" s="98">
        <v>0</v>
      </c>
      <c r="D63" s="98">
        <f t="shared" si="3"/>
        <v>0</v>
      </c>
      <c r="E63" s="116"/>
    </row>
    <row r="64" spans="1:6" s="70" customFormat="1" ht="20.100000000000001" customHeight="1">
      <c r="A64" s="94" t="s">
        <v>202</v>
      </c>
      <c r="B64" s="90">
        <v>100000</v>
      </c>
      <c r="C64" s="90">
        <v>4602</v>
      </c>
      <c r="D64" s="98">
        <f t="shared" si="3"/>
        <v>-95398</v>
      </c>
      <c r="E64" s="116"/>
      <c r="F64" s="75"/>
    </row>
    <row r="65" spans="1:6" s="70" customFormat="1" ht="20.100000000000001" customHeight="1">
      <c r="A65" s="131" t="s">
        <v>203</v>
      </c>
      <c r="B65" s="98">
        <v>50000</v>
      </c>
      <c r="C65" s="98">
        <v>0</v>
      </c>
      <c r="D65" s="98">
        <f t="shared" si="3"/>
        <v>-50000</v>
      </c>
      <c r="E65" s="116"/>
      <c r="F65" s="75"/>
    </row>
    <row r="66" spans="1:6" ht="20.100000000000001" customHeight="1">
      <c r="A66" s="131" t="s">
        <v>204</v>
      </c>
      <c r="B66" s="98">
        <v>0</v>
      </c>
      <c r="C66" s="98">
        <v>2312</v>
      </c>
      <c r="D66" s="98">
        <f t="shared" si="3"/>
        <v>2312</v>
      </c>
      <c r="E66" s="116" t="s">
        <v>205</v>
      </c>
    </row>
    <row r="67" spans="1:6" ht="20.100000000000001" customHeight="1">
      <c r="A67" s="131" t="s">
        <v>206</v>
      </c>
      <c r="B67" s="106">
        <v>30000</v>
      </c>
      <c r="C67" s="106">
        <v>0</v>
      </c>
      <c r="D67" s="90">
        <f t="shared" si="3"/>
        <v>-30000</v>
      </c>
      <c r="E67" s="91"/>
    </row>
    <row r="68" spans="1:6" ht="20.100000000000001" customHeight="1">
      <c r="A68" s="131" t="s">
        <v>207</v>
      </c>
      <c r="B68" s="139">
        <v>30000</v>
      </c>
      <c r="C68" s="139">
        <v>1948</v>
      </c>
      <c r="D68" s="90">
        <f t="shared" si="3"/>
        <v>-28052</v>
      </c>
      <c r="E68" s="91"/>
    </row>
    <row r="69" spans="1:6" ht="20.100000000000001" customHeight="1">
      <c r="A69" s="131" t="s">
        <v>208</v>
      </c>
      <c r="B69" s="98">
        <v>200000</v>
      </c>
      <c r="C69" s="98">
        <v>10091</v>
      </c>
      <c r="D69" s="90">
        <f t="shared" si="3"/>
        <v>-189909</v>
      </c>
      <c r="E69" s="140"/>
    </row>
    <row r="70" spans="1:6" ht="20.100000000000001" customHeight="1">
      <c r="A70" s="141" t="s">
        <v>209</v>
      </c>
      <c r="B70" s="142">
        <f>SUM(B62:B69)</f>
        <v>910000</v>
      </c>
      <c r="C70" s="142">
        <f>SUM(C62:C69)</f>
        <v>18953</v>
      </c>
      <c r="D70" s="142">
        <f t="shared" si="3"/>
        <v>-891047</v>
      </c>
      <c r="E70" s="117"/>
    </row>
    <row r="71" spans="1:6" ht="20.100000000000001" customHeight="1" thickBot="1">
      <c r="A71" s="143" t="s">
        <v>210</v>
      </c>
      <c r="B71" s="144">
        <f>SUM(B60+B70)</f>
        <v>8180000</v>
      </c>
      <c r="C71" s="144">
        <f>SUM(C60+C70)</f>
        <v>4839269</v>
      </c>
      <c r="D71" s="144">
        <f>C71-B71</f>
        <v>-3340731</v>
      </c>
      <c r="E71" s="145"/>
    </row>
    <row r="72" spans="1:6" s="70" customFormat="1" ht="20.100000000000001" customHeight="1" thickTop="1">
      <c r="A72" s="146" t="s">
        <v>211</v>
      </c>
      <c r="B72" s="147">
        <f>B34-B71</f>
        <v>280828</v>
      </c>
      <c r="C72" s="147">
        <f>C34-C71</f>
        <v>2910786</v>
      </c>
      <c r="D72" s="147">
        <f t="shared" si="3"/>
        <v>2629958</v>
      </c>
      <c r="E72" s="148"/>
      <c r="F72" s="75"/>
    </row>
    <row r="73" spans="1:6" s="70" customFormat="1" ht="20.100000000000001" customHeight="1">
      <c r="A73" s="149" t="s">
        <v>212</v>
      </c>
      <c r="B73" s="150"/>
      <c r="C73" s="151"/>
      <c r="D73" s="152"/>
      <c r="E73" s="153"/>
      <c r="F73" s="75"/>
    </row>
    <row r="74" spans="1:6" s="70" customFormat="1" ht="20.100000000000001" customHeight="1">
      <c r="A74" s="154" t="s">
        <v>213</v>
      </c>
      <c r="B74" s="155"/>
      <c r="C74" s="156"/>
      <c r="D74" s="157"/>
      <c r="E74" s="116"/>
      <c r="F74" s="75"/>
    </row>
    <row r="75" spans="1:6" ht="20.100000000000001" customHeight="1">
      <c r="A75" s="158" t="s">
        <v>214</v>
      </c>
      <c r="B75" s="159">
        <v>0</v>
      </c>
      <c r="C75" s="160">
        <v>0</v>
      </c>
      <c r="D75" s="161">
        <v>0</v>
      </c>
      <c r="E75" s="105"/>
    </row>
    <row r="76" spans="1:6" s="70" customFormat="1" ht="20.100000000000001" customHeight="1">
      <c r="A76" s="158" t="s">
        <v>215</v>
      </c>
      <c r="B76" s="159">
        <v>0</v>
      </c>
      <c r="C76" s="160">
        <v>0</v>
      </c>
      <c r="D76" s="161">
        <v>0</v>
      </c>
      <c r="E76" s="105"/>
      <c r="F76" s="75"/>
    </row>
    <row r="77" spans="1:6" s="70" customFormat="1" ht="20.100000000000001" customHeight="1">
      <c r="A77" s="158" t="s">
        <v>216</v>
      </c>
      <c r="B77" s="159">
        <v>0</v>
      </c>
      <c r="C77" s="160">
        <v>0</v>
      </c>
      <c r="D77" s="161">
        <v>0</v>
      </c>
      <c r="E77" s="105"/>
      <c r="F77" s="75"/>
    </row>
    <row r="78" spans="1:6" s="167" customFormat="1" ht="20.100000000000001" customHeight="1">
      <c r="A78" s="162" t="s">
        <v>217</v>
      </c>
      <c r="B78" s="163">
        <v>0</v>
      </c>
      <c r="C78" s="164">
        <v>0</v>
      </c>
      <c r="D78" s="164">
        <v>0</v>
      </c>
      <c r="E78" s="165"/>
      <c r="F78" s="166"/>
    </row>
    <row r="79" spans="1:6" s="70" customFormat="1" ht="20.100000000000001" customHeight="1">
      <c r="A79" s="168" t="s">
        <v>218</v>
      </c>
      <c r="B79" s="169"/>
      <c r="C79" s="170"/>
      <c r="D79" s="171"/>
      <c r="E79" s="172"/>
      <c r="F79" s="75"/>
    </row>
    <row r="80" spans="1:6" s="70" customFormat="1" ht="20.100000000000001" customHeight="1">
      <c r="A80" s="158" t="s">
        <v>219</v>
      </c>
      <c r="B80" s="159">
        <v>0</v>
      </c>
      <c r="C80" s="160">
        <v>0</v>
      </c>
      <c r="D80" s="161">
        <v>0</v>
      </c>
      <c r="E80" s="105"/>
      <c r="F80" s="75"/>
    </row>
    <row r="81" spans="1:6" s="167" customFormat="1" ht="20.100000000000001" customHeight="1">
      <c r="A81" s="158" t="s">
        <v>220</v>
      </c>
      <c r="B81" s="159">
        <v>0</v>
      </c>
      <c r="C81" s="160">
        <v>0</v>
      </c>
      <c r="D81" s="161">
        <v>0</v>
      </c>
      <c r="E81" s="105"/>
      <c r="F81" s="166"/>
    </row>
    <row r="82" spans="1:6" s="167" customFormat="1" ht="20.100000000000001" customHeight="1">
      <c r="A82" s="158" t="s">
        <v>221</v>
      </c>
      <c r="B82" s="159">
        <v>0</v>
      </c>
      <c r="C82" s="160">
        <v>0</v>
      </c>
      <c r="D82" s="161">
        <v>0</v>
      </c>
      <c r="E82" s="105"/>
      <c r="F82" s="166"/>
    </row>
    <row r="83" spans="1:6" s="70" customFormat="1" ht="20.100000000000001" customHeight="1">
      <c r="A83" s="173" t="s">
        <v>222</v>
      </c>
      <c r="B83" s="163">
        <v>0</v>
      </c>
      <c r="C83" s="164">
        <v>0</v>
      </c>
      <c r="D83" s="174">
        <v>0</v>
      </c>
      <c r="E83" s="165"/>
      <c r="F83" s="75"/>
    </row>
    <row r="84" spans="1:6" s="167" customFormat="1" ht="20.100000000000001" customHeight="1">
      <c r="A84" s="175" t="s">
        <v>223</v>
      </c>
      <c r="B84" s="176">
        <v>0</v>
      </c>
      <c r="C84" s="177">
        <v>0</v>
      </c>
      <c r="D84" s="177">
        <v>0</v>
      </c>
      <c r="E84" s="178"/>
      <c r="F84" s="166"/>
    </row>
    <row r="85" spans="1:6" s="70" customFormat="1" ht="20.100000000000001" customHeight="1">
      <c r="A85" s="84" t="s">
        <v>224</v>
      </c>
      <c r="B85" s="179">
        <f>B72</f>
        <v>280828</v>
      </c>
      <c r="C85" s="180">
        <v>0</v>
      </c>
      <c r="D85" s="115">
        <f>C85-B85</f>
        <v>-280828</v>
      </c>
      <c r="E85" s="181"/>
      <c r="F85" s="75"/>
    </row>
    <row r="86" spans="1:6" s="167" customFormat="1" ht="20.100000000000001" customHeight="1">
      <c r="A86" s="182" t="s">
        <v>225</v>
      </c>
      <c r="B86" s="183">
        <f>B34+B78</f>
        <v>8460828</v>
      </c>
      <c r="C86" s="184">
        <f>C34+C78</f>
        <v>7750055</v>
      </c>
      <c r="D86" s="185">
        <f>C86-B86</f>
        <v>-710773</v>
      </c>
      <c r="E86" s="91"/>
      <c r="F86" s="166"/>
    </row>
    <row r="87" spans="1:6" s="167" customFormat="1" ht="20.100000000000001" customHeight="1">
      <c r="A87" s="186" t="s">
        <v>226</v>
      </c>
      <c r="B87" s="187">
        <f>SUM(B71+B83+B85)</f>
        <v>8460828</v>
      </c>
      <c r="C87" s="106">
        <f>SUM(C71+C83+C85)</f>
        <v>4839269</v>
      </c>
      <c r="D87" s="90">
        <f>C87-B87</f>
        <v>-3621559</v>
      </c>
      <c r="E87" s="188"/>
      <c r="F87" s="166"/>
    </row>
    <row r="88" spans="1:6" s="167" customFormat="1" ht="20.100000000000001" customHeight="1">
      <c r="A88" s="189" t="s">
        <v>227</v>
      </c>
      <c r="B88" s="190">
        <f>SUM(B86-B87)</f>
        <v>0</v>
      </c>
      <c r="C88" s="191">
        <f>C86-C87</f>
        <v>2910786</v>
      </c>
      <c r="D88" s="191">
        <f>C88-B88</f>
        <v>2910786</v>
      </c>
      <c r="E88" s="137" t="s">
        <v>228</v>
      </c>
      <c r="F88" s="166"/>
    </row>
    <row r="89" spans="1:6" ht="29.25" customHeight="1">
      <c r="A89" s="192" t="s">
        <v>229</v>
      </c>
      <c r="B89" s="192"/>
      <c r="C89" s="192"/>
      <c r="D89" s="192"/>
      <c r="E89" s="192"/>
    </row>
    <row r="90" spans="1:6" ht="20.100000000000001" customHeight="1">
      <c r="A90" s="1" t="s">
        <v>230</v>
      </c>
    </row>
    <row r="91" spans="1:6" ht="20.100000000000001" customHeight="1">
      <c r="A91" s="1" t="s">
        <v>231</v>
      </c>
    </row>
    <row r="92" spans="1:6" ht="9.9499999999999993" customHeight="1">
      <c r="A92" s="8"/>
      <c r="B92" s="8"/>
      <c r="C92" s="8"/>
      <c r="D92" s="79"/>
      <c r="E92" s="8"/>
    </row>
    <row r="93" spans="1:6" ht="20.100000000000001" customHeight="1">
      <c r="A93" s="80" t="s">
        <v>137</v>
      </c>
      <c r="B93" s="81" t="s">
        <v>232</v>
      </c>
      <c r="C93" s="81" t="s">
        <v>233</v>
      </c>
      <c r="D93" s="82" t="s">
        <v>234</v>
      </c>
      <c r="E93" s="83" t="s">
        <v>235</v>
      </c>
    </row>
    <row r="94" spans="1:6" ht="20.100000000000001" customHeight="1">
      <c r="A94" s="193" t="s">
        <v>236</v>
      </c>
      <c r="B94" s="115"/>
      <c r="C94" s="115"/>
      <c r="D94" s="115"/>
      <c r="E94" s="87" t="s">
        <v>143</v>
      </c>
    </row>
    <row r="95" spans="1:6" ht="20.100000000000001" customHeight="1">
      <c r="A95" s="194" t="s">
        <v>237</v>
      </c>
      <c r="B95" s="106">
        <v>2002325</v>
      </c>
      <c r="C95" s="106">
        <f>B95</f>
        <v>2002325</v>
      </c>
      <c r="D95" s="98">
        <f>C95-B95</f>
        <v>0</v>
      </c>
      <c r="E95" s="116"/>
    </row>
    <row r="96" spans="1:6" ht="20.100000000000001" customHeight="1">
      <c r="A96" s="194" t="s">
        <v>238</v>
      </c>
      <c r="B96" s="106">
        <v>0</v>
      </c>
      <c r="C96" s="106">
        <v>0</v>
      </c>
      <c r="D96" s="98">
        <f>C96-B96</f>
        <v>0</v>
      </c>
      <c r="E96" s="116"/>
    </row>
    <row r="97" spans="1:6" ht="20.100000000000001" customHeight="1">
      <c r="A97" s="195" t="s">
        <v>239</v>
      </c>
      <c r="B97" s="139">
        <v>0</v>
      </c>
      <c r="C97" s="139">
        <v>0</v>
      </c>
      <c r="D97" s="98">
        <f>C97-B97</f>
        <v>0</v>
      </c>
      <c r="E97" s="117"/>
    </row>
    <row r="98" spans="1:6" ht="20.100000000000001" customHeight="1">
      <c r="A98" s="173" t="s">
        <v>240</v>
      </c>
      <c r="B98" s="191">
        <f>SUM(B95:B97)</f>
        <v>2002325</v>
      </c>
      <c r="C98" s="191">
        <f>SUM(C95:C97)</f>
        <v>2002325</v>
      </c>
      <c r="D98" s="191">
        <f>C98-B98</f>
        <v>0</v>
      </c>
      <c r="E98" s="137"/>
    </row>
    <row r="99" spans="1:6" ht="20.100000000000001" customHeight="1">
      <c r="A99" s="196" t="s">
        <v>241</v>
      </c>
      <c r="B99" s="197"/>
      <c r="C99" s="197"/>
      <c r="D99" s="197"/>
      <c r="E99" s="153"/>
    </row>
    <row r="100" spans="1:6" s="70" customFormat="1" ht="20.100000000000001" customHeight="1">
      <c r="A100" s="194" t="s">
        <v>242</v>
      </c>
      <c r="B100" s="106">
        <v>0</v>
      </c>
      <c r="C100" s="106">
        <v>0</v>
      </c>
      <c r="D100" s="98">
        <f>C100-B100</f>
        <v>0</v>
      </c>
      <c r="E100" s="116"/>
      <c r="F100" s="75"/>
    </row>
    <row r="101" spans="1:6" s="70" customFormat="1" ht="20.100000000000001" customHeight="1">
      <c r="A101" s="198" t="s">
        <v>226</v>
      </c>
      <c r="B101" s="191">
        <v>0</v>
      </c>
      <c r="C101" s="191">
        <v>0</v>
      </c>
      <c r="D101" s="191">
        <f>C101-B101</f>
        <v>0</v>
      </c>
      <c r="E101" s="137"/>
      <c r="F101" s="75"/>
    </row>
    <row r="102" spans="1:6" s="70" customFormat="1" ht="20.100000000000001" customHeight="1">
      <c r="A102" s="199" t="s">
        <v>243</v>
      </c>
      <c r="B102" s="200">
        <f>SUM(B98-B101)</f>
        <v>2002325</v>
      </c>
      <c r="C102" s="200">
        <f>SUM(C98-C101)</f>
        <v>2002325</v>
      </c>
      <c r="D102" s="200">
        <f>C102-B102</f>
        <v>0</v>
      </c>
      <c r="E102" s="137" t="s">
        <v>228</v>
      </c>
      <c r="F102" s="75"/>
    </row>
    <row r="103" spans="1:6" s="70" customFormat="1" ht="20.100000000000001" customHeight="1">
      <c r="A103" s="1"/>
      <c r="B103" s="1"/>
      <c r="C103" s="1"/>
      <c r="D103" s="77"/>
      <c r="E103" s="1"/>
      <c r="F103" s="75"/>
    </row>
    <row r="104" spans="1:6" ht="20.100000000000001" customHeight="1">
      <c r="A104" s="10" t="s">
        <v>244</v>
      </c>
    </row>
    <row r="105" spans="1:6" ht="9.9499999999999993" customHeight="1">
      <c r="A105" s="8"/>
      <c r="B105" s="8"/>
      <c r="C105" s="8"/>
      <c r="D105" s="79"/>
      <c r="E105" s="8"/>
    </row>
    <row r="106" spans="1:6" ht="20.100000000000001" customHeight="1">
      <c r="A106" s="80" t="s">
        <v>137</v>
      </c>
      <c r="B106" s="81" t="s">
        <v>232</v>
      </c>
      <c r="C106" s="81" t="s">
        <v>233</v>
      </c>
      <c r="D106" s="82" t="s">
        <v>234</v>
      </c>
      <c r="E106" s="83" t="s">
        <v>235</v>
      </c>
    </row>
    <row r="107" spans="1:6" ht="20.100000000000001" customHeight="1">
      <c r="A107" s="193" t="s">
        <v>236</v>
      </c>
      <c r="B107" s="115"/>
      <c r="C107" s="115"/>
      <c r="D107" s="115"/>
      <c r="E107" s="87" t="s">
        <v>143</v>
      </c>
    </row>
    <row r="108" spans="1:6" ht="20.100000000000001" customHeight="1">
      <c r="A108" s="194" t="s">
        <v>237</v>
      </c>
      <c r="B108" s="106">
        <v>100000</v>
      </c>
      <c r="C108" s="106">
        <v>100000</v>
      </c>
      <c r="D108" s="98">
        <f>C108-B108</f>
        <v>0</v>
      </c>
      <c r="E108" s="116"/>
    </row>
    <row r="109" spans="1:6" ht="20.100000000000001" customHeight="1">
      <c r="A109" s="194" t="s">
        <v>238</v>
      </c>
      <c r="B109" s="106">
        <v>0</v>
      </c>
      <c r="C109" s="106">
        <v>0</v>
      </c>
      <c r="D109" s="98">
        <f>C109-B109</f>
        <v>0</v>
      </c>
      <c r="E109" s="116"/>
    </row>
    <row r="110" spans="1:6" ht="20.100000000000001" customHeight="1">
      <c r="A110" s="195" t="s">
        <v>239</v>
      </c>
      <c r="B110" s="139">
        <v>0</v>
      </c>
      <c r="C110" s="139">
        <v>0</v>
      </c>
      <c r="D110" s="98">
        <f>C110-B110</f>
        <v>0</v>
      </c>
      <c r="E110" s="117"/>
    </row>
    <row r="111" spans="1:6" ht="20.100000000000001" customHeight="1">
      <c r="A111" s="173" t="s">
        <v>240</v>
      </c>
      <c r="B111" s="191">
        <f>SUM(B108:B110)</f>
        <v>100000</v>
      </c>
      <c r="C111" s="191">
        <f>SUM(C108:C110)</f>
        <v>100000</v>
      </c>
      <c r="D111" s="191">
        <f>C111-B111</f>
        <v>0</v>
      </c>
      <c r="E111" s="137"/>
    </row>
    <row r="112" spans="1:6" ht="20.100000000000001" customHeight="1">
      <c r="A112" s="196" t="s">
        <v>241</v>
      </c>
      <c r="B112" s="197"/>
      <c r="C112" s="197"/>
      <c r="D112" s="197"/>
      <c r="E112" s="153"/>
    </row>
    <row r="113" spans="1:6" s="70" customFormat="1" ht="20.100000000000001" customHeight="1">
      <c r="A113" s="194" t="s">
        <v>242</v>
      </c>
      <c r="B113" s="106">
        <v>0</v>
      </c>
      <c r="C113" s="106">
        <v>0</v>
      </c>
      <c r="D113" s="98">
        <f>C113-B113</f>
        <v>0</v>
      </c>
      <c r="E113" s="116"/>
      <c r="F113" s="75"/>
    </row>
    <row r="114" spans="1:6" s="70" customFormat="1" ht="20.100000000000001" customHeight="1">
      <c r="A114" s="198" t="s">
        <v>226</v>
      </c>
      <c r="B114" s="191">
        <v>0</v>
      </c>
      <c r="C114" s="191">
        <v>0</v>
      </c>
      <c r="D114" s="191">
        <f>C114-B114</f>
        <v>0</v>
      </c>
      <c r="E114" s="137"/>
      <c r="F114" s="75"/>
    </row>
    <row r="115" spans="1:6" s="70" customFormat="1" ht="20.100000000000001" customHeight="1">
      <c r="A115" s="199" t="s">
        <v>243</v>
      </c>
      <c r="B115" s="200">
        <f>SUM(B111-B114)</f>
        <v>100000</v>
      </c>
      <c r="C115" s="200">
        <f>SUM(C111-C114)</f>
        <v>100000</v>
      </c>
      <c r="D115" s="200">
        <f>C115-B115</f>
        <v>0</v>
      </c>
      <c r="E115" s="137" t="s">
        <v>228</v>
      </c>
      <c r="F115" s="75"/>
    </row>
    <row r="116" spans="1:6" s="70" customFormat="1" ht="20.100000000000001" customHeight="1">
      <c r="A116" s="1"/>
      <c r="B116" s="1"/>
      <c r="C116" s="1"/>
      <c r="D116" s="77"/>
      <c r="E116" s="1"/>
      <c r="F116" s="75"/>
    </row>
    <row r="117" spans="1:6" ht="20.100000000000001" customHeight="1"/>
    <row r="118" spans="1:6" ht="20.100000000000001" customHeight="1"/>
    <row r="119" spans="1:6" ht="20.100000000000001" customHeight="1"/>
    <row r="120" spans="1:6" ht="20.100000000000001" customHeight="1"/>
    <row r="121" spans="1:6" ht="20.100000000000001" customHeight="1"/>
    <row r="122" spans="1:6" ht="20.100000000000001" customHeight="1"/>
    <row r="123" spans="1:6" ht="20.100000000000001" customHeight="1"/>
    <row r="124" spans="1:6" ht="20.100000000000001" customHeight="1"/>
    <row r="125" spans="1:6" ht="20.100000000000001" customHeight="1"/>
    <row r="126" spans="1:6" ht="20.100000000000001" customHeight="1"/>
    <row r="127" spans="1:6" ht="20.100000000000001" customHeight="1"/>
    <row r="128" spans="1:6" ht="20.100000000000001" customHeight="1"/>
    <row r="129" spans="1:7" ht="20.100000000000001" customHeight="1"/>
    <row r="130" spans="1:7" ht="20.100000000000001" customHeight="1"/>
    <row r="131" spans="1:7" ht="20.100000000000001" customHeight="1"/>
    <row r="132" spans="1:7" ht="20.100000000000001" customHeight="1"/>
    <row r="133" spans="1:7" ht="20.100000000000001" customHeight="1"/>
    <row r="134" spans="1:7" ht="29.25" customHeight="1">
      <c r="A134" s="129" t="s">
        <v>245</v>
      </c>
      <c r="B134" s="129"/>
      <c r="C134" s="129"/>
      <c r="D134" s="129"/>
      <c r="E134" s="129"/>
    </row>
    <row r="135" spans="1:7" ht="20.100000000000001" customHeight="1">
      <c r="A135" s="10" t="s">
        <v>246</v>
      </c>
    </row>
    <row r="136" spans="1:7" ht="20.100000000000001" customHeight="1">
      <c r="A136" s="1" t="s">
        <v>247</v>
      </c>
    </row>
    <row r="137" spans="1:7" ht="9.9499999999999993" customHeight="1">
      <c r="A137" s="8"/>
      <c r="B137" s="8"/>
      <c r="C137" s="8"/>
      <c r="D137" s="79"/>
      <c r="E137" s="8"/>
    </row>
    <row r="138" spans="1:7" ht="18" customHeight="1">
      <c r="A138" s="80" t="s">
        <v>137</v>
      </c>
      <c r="B138" s="81" t="s">
        <v>248</v>
      </c>
      <c r="C138" s="81" t="s">
        <v>249</v>
      </c>
      <c r="D138" s="82" t="s">
        <v>250</v>
      </c>
      <c r="E138" s="83" t="s">
        <v>235</v>
      </c>
    </row>
    <row r="139" spans="1:7" s="70" customFormat="1" ht="18" customHeight="1">
      <c r="A139" s="201" t="s">
        <v>251</v>
      </c>
      <c r="B139" s="202"/>
      <c r="C139" s="202"/>
      <c r="D139" s="203"/>
      <c r="E139" s="87" t="s">
        <v>143</v>
      </c>
      <c r="F139" s="75"/>
    </row>
    <row r="140" spans="1:7" ht="18" customHeight="1">
      <c r="A140" s="204" t="s">
        <v>252</v>
      </c>
      <c r="B140" s="205">
        <f>SUM(B141+B142+B143+B144+B145)</f>
        <v>1647371</v>
      </c>
      <c r="C140" s="205">
        <f>SUM(C141+C142+C143+C144+C145)</f>
        <v>2910786</v>
      </c>
      <c r="D140" s="205">
        <f>SUM(C140-B140)</f>
        <v>1263415</v>
      </c>
      <c r="E140" s="206"/>
      <c r="G140" s="207">
        <f>C140</f>
        <v>2910786</v>
      </c>
    </row>
    <row r="141" spans="1:7" ht="18" customHeight="1">
      <c r="A141" s="208" t="s">
        <v>253</v>
      </c>
      <c r="B141" s="90">
        <v>238984</v>
      </c>
      <c r="C141" s="90">
        <v>513416</v>
      </c>
      <c r="D141" s="205">
        <f t="shared" ref="D141:D147" si="4">SUM(C141-B141)</f>
        <v>274432</v>
      </c>
      <c r="E141" s="206"/>
    </row>
    <row r="142" spans="1:7" ht="18" customHeight="1">
      <c r="A142" s="208" t="s">
        <v>254</v>
      </c>
      <c r="B142" s="90">
        <v>977589</v>
      </c>
      <c r="C142" s="90">
        <v>2394522</v>
      </c>
      <c r="D142" s="205">
        <f t="shared" si="4"/>
        <v>1416933</v>
      </c>
      <c r="E142" s="206"/>
      <c r="F142" s="209" t="s">
        <v>255</v>
      </c>
      <c r="G142" s="95">
        <f>C142</f>
        <v>2394522</v>
      </c>
    </row>
    <row r="143" spans="1:7" ht="18" customHeight="1">
      <c r="A143" s="208" t="s">
        <v>256</v>
      </c>
      <c r="B143" s="90">
        <v>310798</v>
      </c>
      <c r="C143" s="90">
        <v>2848</v>
      </c>
      <c r="D143" s="205">
        <f t="shared" si="4"/>
        <v>-307950</v>
      </c>
      <c r="E143" s="206"/>
    </row>
    <row r="144" spans="1:7" ht="18" customHeight="1">
      <c r="A144" s="208" t="s">
        <v>257</v>
      </c>
      <c r="B144" s="90">
        <v>0</v>
      </c>
      <c r="C144" s="90">
        <v>0</v>
      </c>
      <c r="D144" s="205">
        <f t="shared" si="4"/>
        <v>0</v>
      </c>
      <c r="E144" s="206"/>
    </row>
    <row r="145" spans="1:7" s="8" customFormat="1" ht="18" customHeight="1">
      <c r="A145" s="208" t="s">
        <v>258</v>
      </c>
      <c r="B145" s="90">
        <v>120000</v>
      </c>
      <c r="C145" s="90">
        <v>0</v>
      </c>
      <c r="D145" s="205">
        <f t="shared" si="4"/>
        <v>-120000</v>
      </c>
      <c r="E145" s="99" t="s">
        <v>259</v>
      </c>
      <c r="F145" s="9"/>
    </row>
    <row r="146" spans="1:7" ht="18" customHeight="1">
      <c r="A146" s="204" t="s">
        <v>260</v>
      </c>
      <c r="B146" s="205">
        <v>0</v>
      </c>
      <c r="C146" s="205">
        <v>0</v>
      </c>
      <c r="D146" s="205">
        <f t="shared" si="4"/>
        <v>0</v>
      </c>
      <c r="E146" s="210"/>
      <c r="F146" s="66" t="s">
        <v>261</v>
      </c>
      <c r="G146" s="1">
        <v>0</v>
      </c>
    </row>
    <row r="147" spans="1:7" ht="18" customHeight="1">
      <c r="A147" s="211" t="s">
        <v>262</v>
      </c>
      <c r="B147" s="101">
        <v>0</v>
      </c>
      <c r="C147" s="101">
        <v>0</v>
      </c>
      <c r="D147" s="205">
        <f t="shared" si="4"/>
        <v>0</v>
      </c>
      <c r="E147" s="212"/>
    </row>
    <row r="148" spans="1:7" s="70" customFormat="1" ht="18" customHeight="1">
      <c r="A148" s="213" t="s">
        <v>263</v>
      </c>
      <c r="B148" s="214">
        <f>SUM(B140+B146)</f>
        <v>1647371</v>
      </c>
      <c r="C148" s="214">
        <f>SUM(C140+C146)</f>
        <v>2910786</v>
      </c>
      <c r="D148" s="214">
        <f>SUM(C148-B148)</f>
        <v>1263415</v>
      </c>
      <c r="E148" s="215"/>
      <c r="F148" s="75"/>
      <c r="G148" s="95">
        <f>C148</f>
        <v>2910786</v>
      </c>
    </row>
    <row r="149" spans="1:7" s="70" customFormat="1" ht="18" customHeight="1">
      <c r="A149" s="216" t="s">
        <v>264</v>
      </c>
      <c r="B149" s="185"/>
      <c r="C149" s="185"/>
      <c r="D149" s="185"/>
      <c r="E149" s="217"/>
      <c r="F149" s="75"/>
    </row>
    <row r="150" spans="1:7" s="70" customFormat="1" ht="18" customHeight="1">
      <c r="A150" s="204" t="s">
        <v>265</v>
      </c>
      <c r="B150" s="205">
        <f>SUM(B151+B152+B153+B154)</f>
        <v>509100</v>
      </c>
      <c r="C150" s="205">
        <v>0</v>
      </c>
      <c r="D150" s="205"/>
      <c r="E150" s="210"/>
      <c r="F150" s="75"/>
    </row>
    <row r="151" spans="1:7" s="70" customFormat="1" ht="18" customHeight="1">
      <c r="A151" s="208" t="s">
        <v>266</v>
      </c>
      <c r="B151" s="90">
        <v>0</v>
      </c>
      <c r="C151" s="90">
        <v>0</v>
      </c>
      <c r="D151" s="205">
        <v>0</v>
      </c>
      <c r="E151" s="210"/>
      <c r="F151" s="75"/>
    </row>
    <row r="152" spans="1:7" ht="18" customHeight="1">
      <c r="A152" s="208" t="s">
        <v>267</v>
      </c>
      <c r="B152" s="205">
        <v>506100</v>
      </c>
      <c r="C152" s="205">
        <v>0</v>
      </c>
      <c r="D152" s="205">
        <f>SUM(C152-B152)</f>
        <v>-506100</v>
      </c>
      <c r="E152" s="218"/>
    </row>
    <row r="153" spans="1:7" ht="18" customHeight="1">
      <c r="A153" s="208" t="s">
        <v>268</v>
      </c>
      <c r="B153" s="90">
        <v>3000</v>
      </c>
      <c r="C153" s="90">
        <v>0</v>
      </c>
      <c r="D153" s="205">
        <f>SUM(C153-B153)</f>
        <v>-3000</v>
      </c>
      <c r="E153" s="210"/>
    </row>
    <row r="154" spans="1:7" ht="18" customHeight="1">
      <c r="A154" s="208" t="s">
        <v>269</v>
      </c>
      <c r="B154" s="90">
        <v>0</v>
      </c>
      <c r="C154" s="90">
        <v>0</v>
      </c>
      <c r="D154" s="205">
        <v>0</v>
      </c>
      <c r="E154" s="210"/>
    </row>
    <row r="155" spans="1:7" ht="18" customHeight="1">
      <c r="A155" s="204" t="s">
        <v>270</v>
      </c>
      <c r="B155" s="205">
        <v>0</v>
      </c>
      <c r="C155" s="205">
        <v>0</v>
      </c>
      <c r="D155" s="205">
        <v>0</v>
      </c>
      <c r="E155" s="210"/>
    </row>
    <row r="156" spans="1:7" s="8" customFormat="1" ht="18" customHeight="1">
      <c r="A156" s="211" t="s">
        <v>271</v>
      </c>
      <c r="B156" s="219">
        <v>0</v>
      </c>
      <c r="C156" s="219">
        <v>0</v>
      </c>
      <c r="D156" s="219">
        <v>0</v>
      </c>
      <c r="E156" s="220"/>
      <c r="F156" s="9"/>
    </row>
    <row r="157" spans="1:7" ht="18" customHeight="1">
      <c r="A157" s="213" t="s">
        <v>272</v>
      </c>
      <c r="B157" s="221">
        <f>SUM(B150+B155)</f>
        <v>509100</v>
      </c>
      <c r="C157" s="221">
        <v>0</v>
      </c>
      <c r="D157" s="221">
        <f>SUM(C157-B157)</f>
        <v>-509100</v>
      </c>
      <c r="E157" s="215"/>
    </row>
    <row r="158" spans="1:7" ht="18" customHeight="1">
      <c r="A158" s="222" t="s">
        <v>273</v>
      </c>
      <c r="B158" s="223"/>
      <c r="C158" s="223"/>
      <c r="D158" s="223"/>
      <c r="E158" s="217"/>
    </row>
    <row r="159" spans="1:7" ht="18" customHeight="1">
      <c r="A159" s="211" t="s">
        <v>274</v>
      </c>
      <c r="B159" s="219">
        <v>1138271</v>
      </c>
      <c r="C159" s="219">
        <f>C148</f>
        <v>2910786</v>
      </c>
      <c r="D159" s="219">
        <f>SUM(C159-B159)</f>
        <v>1772515</v>
      </c>
      <c r="E159" s="220"/>
      <c r="G159" s="95">
        <f>C159</f>
        <v>2910786</v>
      </c>
    </row>
    <row r="160" spans="1:7" ht="18" customHeight="1">
      <c r="A160" s="224" t="s">
        <v>275</v>
      </c>
      <c r="B160" s="225">
        <f>B159</f>
        <v>1138271</v>
      </c>
      <c r="C160" s="225">
        <f>C159</f>
        <v>2910786</v>
      </c>
      <c r="D160" s="225">
        <f>D159</f>
        <v>1772515</v>
      </c>
      <c r="E160" s="226"/>
      <c r="G160" s="95">
        <f>C160</f>
        <v>2910786</v>
      </c>
    </row>
    <row r="161" spans="1:7" ht="18" customHeight="1">
      <c r="A161" s="227" t="s">
        <v>276</v>
      </c>
      <c r="B161" s="228">
        <f>SUM(B160+B157)</f>
        <v>1647371</v>
      </c>
      <c r="C161" s="228">
        <f>SUM(C160+C157)</f>
        <v>2910786</v>
      </c>
      <c r="D161" s="229">
        <f>SUM(C161-B161)</f>
        <v>1263415</v>
      </c>
      <c r="E161" s="230"/>
      <c r="G161" s="95">
        <f>C161</f>
        <v>2910786</v>
      </c>
    </row>
    <row r="162" spans="1:7" ht="20.100000000000001" customHeight="1">
      <c r="A162" s="231"/>
      <c r="B162" s="207"/>
      <c r="C162" s="207"/>
      <c r="D162" s="232"/>
    </row>
    <row r="163" spans="1:7" ht="20.100000000000001" customHeight="1">
      <c r="A163" s="1" t="s">
        <v>277</v>
      </c>
    </row>
    <row r="164" spans="1:7" s="70" customFormat="1" ht="20.100000000000001" customHeight="1">
      <c r="A164" s="1" t="s">
        <v>231</v>
      </c>
      <c r="B164" s="1"/>
      <c r="C164" s="1"/>
      <c r="D164" s="77"/>
      <c r="E164" s="1"/>
      <c r="F164" s="75"/>
    </row>
    <row r="165" spans="1:7" s="70" customFormat="1" ht="9.9499999999999993" customHeight="1">
      <c r="A165" s="8"/>
      <c r="B165" s="8"/>
      <c r="C165" s="8"/>
      <c r="D165" s="79"/>
      <c r="E165" s="8"/>
      <c r="F165" s="75"/>
    </row>
    <row r="166" spans="1:7" s="70" customFormat="1" ht="18" customHeight="1">
      <c r="A166" s="80" t="s">
        <v>137</v>
      </c>
      <c r="B166" s="81" t="s">
        <v>278</v>
      </c>
      <c r="C166" s="81" t="s">
        <v>279</v>
      </c>
      <c r="D166" s="82" t="s">
        <v>280</v>
      </c>
      <c r="E166" s="83" t="s">
        <v>235</v>
      </c>
      <c r="F166" s="75"/>
    </row>
    <row r="167" spans="1:7" s="70" customFormat="1" ht="18" customHeight="1">
      <c r="A167" s="208" t="s">
        <v>253</v>
      </c>
      <c r="B167" s="90">
        <v>0</v>
      </c>
      <c r="C167" s="90">
        <v>0</v>
      </c>
      <c r="D167" s="106">
        <f>C167+B167</f>
        <v>0</v>
      </c>
      <c r="E167" s="87" t="s">
        <v>143</v>
      </c>
      <c r="F167" s="75"/>
    </row>
    <row r="168" spans="1:7" ht="18" customHeight="1">
      <c r="A168" s="208" t="s">
        <v>254</v>
      </c>
      <c r="B168" s="90">
        <f>SUM(B169:B170)</f>
        <v>2002325</v>
      </c>
      <c r="C168" s="90">
        <v>0</v>
      </c>
      <c r="D168" s="90">
        <f>B168+C168</f>
        <v>2002325</v>
      </c>
      <c r="E168" s="206"/>
    </row>
    <row r="169" spans="1:7" ht="18" customHeight="1">
      <c r="A169" s="208" t="s">
        <v>281</v>
      </c>
      <c r="B169" s="205">
        <v>502325</v>
      </c>
      <c r="C169" s="205">
        <v>0</v>
      </c>
      <c r="D169" s="205">
        <v>502325</v>
      </c>
      <c r="E169" s="206" t="s">
        <v>282</v>
      </c>
    </row>
    <row r="170" spans="1:7" ht="18" customHeight="1">
      <c r="A170" s="208" t="s">
        <v>283</v>
      </c>
      <c r="B170" s="205">
        <v>1500000</v>
      </c>
      <c r="C170" s="205">
        <v>0</v>
      </c>
      <c r="D170" s="205">
        <v>1500000</v>
      </c>
      <c r="E170" s="206" t="s">
        <v>284</v>
      </c>
    </row>
    <row r="171" spans="1:7" ht="18" customHeight="1">
      <c r="A171" s="224" t="s">
        <v>285</v>
      </c>
      <c r="B171" s="228">
        <f>B167+B168</f>
        <v>2002325</v>
      </c>
      <c r="C171" s="228">
        <f>C167+C168</f>
        <v>0</v>
      </c>
      <c r="D171" s="228">
        <f>D167+D168</f>
        <v>2002325</v>
      </c>
      <c r="E171" s="230"/>
    </row>
    <row r="172" spans="1:7" ht="20.100000000000001" customHeight="1">
      <c r="A172" s="231"/>
      <c r="B172" s="207"/>
      <c r="C172" s="207"/>
      <c r="D172" s="232"/>
    </row>
    <row r="173" spans="1:7" ht="20.100000000000001" customHeight="1">
      <c r="A173" s="10" t="s">
        <v>244</v>
      </c>
    </row>
    <row r="174" spans="1:7" ht="9.9499999999999993" customHeight="1">
      <c r="A174" s="8"/>
      <c r="B174" s="8"/>
      <c r="C174" s="8"/>
      <c r="D174" s="79"/>
      <c r="E174" s="8"/>
    </row>
    <row r="175" spans="1:7" ht="18" customHeight="1">
      <c r="A175" s="80" t="s">
        <v>137</v>
      </c>
      <c r="B175" s="81" t="s">
        <v>278</v>
      </c>
      <c r="C175" s="81" t="s">
        <v>279</v>
      </c>
      <c r="D175" s="82" t="s">
        <v>280</v>
      </c>
      <c r="E175" s="83" t="s">
        <v>235</v>
      </c>
    </row>
    <row r="176" spans="1:7" ht="18" customHeight="1">
      <c r="A176" s="208" t="s">
        <v>253</v>
      </c>
      <c r="B176" s="90">
        <v>0</v>
      </c>
      <c r="C176" s="90">
        <v>0</v>
      </c>
      <c r="D176" s="106">
        <v>0</v>
      </c>
      <c r="E176" s="87" t="s">
        <v>143</v>
      </c>
    </row>
    <row r="177" spans="1:6" s="70" customFormat="1" ht="18" customHeight="1">
      <c r="A177" s="208" t="s">
        <v>254</v>
      </c>
      <c r="B177" s="90">
        <v>100000</v>
      </c>
      <c r="C177" s="90">
        <v>0</v>
      </c>
      <c r="D177" s="90">
        <v>100000</v>
      </c>
      <c r="E177" s="206"/>
      <c r="F177" s="75"/>
    </row>
    <row r="178" spans="1:6" ht="18" customHeight="1">
      <c r="A178" s="208" t="s">
        <v>283</v>
      </c>
      <c r="B178" s="90">
        <v>100000</v>
      </c>
      <c r="C178" s="90">
        <v>0</v>
      </c>
      <c r="D178" s="205">
        <v>100000</v>
      </c>
      <c r="E178" s="206" t="s">
        <v>284</v>
      </c>
    </row>
    <row r="179" spans="1:6" ht="18" customHeight="1">
      <c r="A179" s="224" t="s">
        <v>285</v>
      </c>
      <c r="B179" s="228">
        <v>100000</v>
      </c>
      <c r="C179" s="228">
        <v>0</v>
      </c>
      <c r="D179" s="228">
        <v>100000</v>
      </c>
      <c r="E179" s="230"/>
    </row>
    <row r="180" spans="1:6" ht="20.100000000000001" customHeight="1">
      <c r="A180" s="231"/>
      <c r="B180" s="207"/>
      <c r="C180" s="207"/>
      <c r="D180" s="232"/>
    </row>
    <row r="181" spans="1:6" ht="20.100000000000001" customHeight="1">
      <c r="A181" s="231"/>
      <c r="B181" s="207"/>
      <c r="C181" s="207"/>
      <c r="D181" s="232"/>
    </row>
    <row r="182" spans="1:6" ht="20.100000000000001" customHeight="1">
      <c r="A182" s="231"/>
      <c r="B182" s="207"/>
      <c r="C182" s="207"/>
      <c r="D182" s="232"/>
    </row>
    <row r="183" spans="1:6" ht="29.25" customHeight="1">
      <c r="A183" s="129" t="s">
        <v>286</v>
      </c>
      <c r="B183" s="129"/>
      <c r="C183" s="129"/>
      <c r="D183" s="129"/>
      <c r="E183" s="129"/>
    </row>
    <row r="184" spans="1:6" ht="20.100000000000001" customHeight="1">
      <c r="A184" s="10" t="s">
        <v>287</v>
      </c>
    </row>
    <row r="185" spans="1:6" s="70" customFormat="1" ht="9.9499999999999993" customHeight="1">
      <c r="A185" s="8"/>
      <c r="B185" s="8"/>
      <c r="C185" s="8"/>
      <c r="D185" s="79"/>
      <c r="E185" s="8"/>
      <c r="F185" s="75"/>
    </row>
    <row r="186" spans="1:6" s="70" customFormat="1" ht="20.100000000000001" customHeight="1">
      <c r="A186" s="80" t="s">
        <v>137</v>
      </c>
      <c r="B186" s="81" t="s">
        <v>248</v>
      </c>
      <c r="C186" s="81" t="s">
        <v>249</v>
      </c>
      <c r="D186" s="82" t="s">
        <v>250</v>
      </c>
      <c r="E186" s="83" t="s">
        <v>235</v>
      </c>
      <c r="F186" s="75"/>
    </row>
    <row r="187" spans="1:6" s="70" customFormat="1" ht="20.100000000000001" customHeight="1">
      <c r="A187" s="201" t="s">
        <v>251</v>
      </c>
      <c r="B187" s="202"/>
      <c r="C187" s="202"/>
      <c r="D187" s="203"/>
      <c r="E187" s="87" t="s">
        <v>143</v>
      </c>
      <c r="F187" s="75"/>
    </row>
    <row r="188" spans="1:6" ht="20.100000000000001" customHeight="1">
      <c r="A188" s="208" t="s">
        <v>253</v>
      </c>
      <c r="B188" s="233">
        <f>B141</f>
        <v>238984</v>
      </c>
      <c r="C188" s="233">
        <f>C141</f>
        <v>513416</v>
      </c>
      <c r="D188" s="106">
        <f>C188-B188</f>
        <v>274432</v>
      </c>
      <c r="E188" s="206"/>
    </row>
    <row r="189" spans="1:6" ht="20.100000000000001" customHeight="1">
      <c r="A189" s="208" t="s">
        <v>254</v>
      </c>
      <c r="B189" s="233">
        <f>SUM(B190+B191+B192+B193+B194)</f>
        <v>977589</v>
      </c>
      <c r="C189" s="233">
        <f>SUM(C190+C191+C192+C193+C194)</f>
        <v>2394522</v>
      </c>
      <c r="D189" s="106">
        <f t="shared" ref="D189:D202" si="5">C189-B189</f>
        <v>1416933</v>
      </c>
      <c r="E189" s="206"/>
    </row>
    <row r="190" spans="1:6" ht="20.100000000000001" customHeight="1">
      <c r="A190" s="208" t="s">
        <v>281</v>
      </c>
      <c r="B190" s="233">
        <v>2331</v>
      </c>
      <c r="C190" s="233">
        <v>2331</v>
      </c>
      <c r="D190" s="106">
        <f t="shared" si="5"/>
        <v>0</v>
      </c>
      <c r="E190" s="206"/>
    </row>
    <row r="191" spans="1:6" ht="20.100000000000001" customHeight="1">
      <c r="A191" s="208" t="s">
        <v>283</v>
      </c>
      <c r="B191" s="233">
        <v>423403</v>
      </c>
      <c r="C191" s="233">
        <v>1491258</v>
      </c>
      <c r="D191" s="106">
        <f t="shared" si="5"/>
        <v>1067855</v>
      </c>
      <c r="E191" s="206"/>
    </row>
    <row r="192" spans="1:6" ht="20.100000000000001" customHeight="1">
      <c r="A192" s="208" t="s">
        <v>288</v>
      </c>
      <c r="B192" s="233">
        <v>926</v>
      </c>
      <c r="C192" s="233">
        <v>0</v>
      </c>
      <c r="D192" s="106">
        <f t="shared" si="5"/>
        <v>-926</v>
      </c>
      <c r="E192" s="206"/>
    </row>
    <row r="193" spans="1:5" ht="20.100000000000001" customHeight="1">
      <c r="A193" s="208" t="s">
        <v>289</v>
      </c>
      <c r="B193" s="233">
        <v>550581</v>
      </c>
      <c r="C193" s="233">
        <v>900585</v>
      </c>
      <c r="D193" s="106">
        <f t="shared" si="5"/>
        <v>350004</v>
      </c>
      <c r="E193" s="206"/>
    </row>
    <row r="194" spans="1:5" ht="20.100000000000001" customHeight="1">
      <c r="A194" s="208" t="s">
        <v>290</v>
      </c>
      <c r="B194" s="233">
        <v>348</v>
      </c>
      <c r="C194" s="233">
        <v>348</v>
      </c>
      <c r="D194" s="106">
        <f t="shared" si="5"/>
        <v>0</v>
      </c>
      <c r="E194" s="206"/>
    </row>
    <row r="195" spans="1:5" ht="20.100000000000001" customHeight="1">
      <c r="A195" s="208" t="s">
        <v>256</v>
      </c>
      <c r="B195" s="233">
        <v>310798</v>
      </c>
      <c r="C195" s="233">
        <v>2848</v>
      </c>
      <c r="D195" s="106">
        <f t="shared" si="5"/>
        <v>-307950</v>
      </c>
      <c r="E195" s="206"/>
    </row>
    <row r="196" spans="1:5" ht="20.100000000000001" customHeight="1">
      <c r="A196" s="208" t="s">
        <v>257</v>
      </c>
      <c r="B196" s="233">
        <v>0</v>
      </c>
      <c r="C196" s="233">
        <v>0</v>
      </c>
      <c r="D196" s="106">
        <f t="shared" si="5"/>
        <v>0</v>
      </c>
      <c r="E196" s="206"/>
    </row>
    <row r="197" spans="1:5" ht="20.100000000000001" customHeight="1">
      <c r="A197" s="208" t="s">
        <v>258</v>
      </c>
      <c r="B197" s="233">
        <v>120000</v>
      </c>
      <c r="C197" s="233">
        <v>0</v>
      </c>
      <c r="D197" s="106">
        <f t="shared" si="5"/>
        <v>-120000</v>
      </c>
      <c r="E197" s="210"/>
    </row>
    <row r="198" spans="1:5" ht="20.100000000000001" customHeight="1">
      <c r="A198" s="208" t="s">
        <v>291</v>
      </c>
      <c r="B198" s="233">
        <v>120000</v>
      </c>
      <c r="C198" s="233">
        <v>0</v>
      </c>
      <c r="D198" s="106">
        <f t="shared" si="5"/>
        <v>-120000</v>
      </c>
      <c r="E198" s="210"/>
    </row>
    <row r="199" spans="1:5" ht="20.100000000000001" customHeight="1">
      <c r="A199" s="208"/>
      <c r="B199" s="233"/>
      <c r="C199" s="233"/>
      <c r="D199" s="205"/>
      <c r="E199" s="210"/>
    </row>
    <row r="200" spans="1:5" ht="20.100000000000001" customHeight="1">
      <c r="A200" s="208" t="s">
        <v>292</v>
      </c>
      <c r="B200" s="233">
        <f>SUM(B201:B202)</f>
        <v>2102325</v>
      </c>
      <c r="C200" s="233">
        <f>SUM(C201:C202)</f>
        <v>2102325</v>
      </c>
      <c r="D200" s="106">
        <f t="shared" si="5"/>
        <v>0</v>
      </c>
      <c r="E200" s="210"/>
    </row>
    <row r="201" spans="1:5" ht="20.100000000000001" customHeight="1">
      <c r="A201" s="234" t="s">
        <v>293</v>
      </c>
      <c r="B201" s="235">
        <f>B171</f>
        <v>2002325</v>
      </c>
      <c r="C201" s="235">
        <f>D171</f>
        <v>2002325</v>
      </c>
      <c r="D201" s="106">
        <f t="shared" si="5"/>
        <v>0</v>
      </c>
      <c r="E201" s="210"/>
    </row>
    <row r="202" spans="1:5" ht="20.100000000000001" customHeight="1">
      <c r="A202" s="236" t="s">
        <v>294</v>
      </c>
      <c r="B202" s="237">
        <f>B179</f>
        <v>100000</v>
      </c>
      <c r="C202" s="237">
        <f>D179</f>
        <v>100000</v>
      </c>
      <c r="D202" s="106">
        <f t="shared" si="5"/>
        <v>0</v>
      </c>
      <c r="E202" s="220"/>
    </row>
    <row r="203" spans="1:5" ht="20.100000000000001" customHeight="1">
      <c r="A203" s="211" t="s">
        <v>262</v>
      </c>
      <c r="B203" s="238">
        <v>0</v>
      </c>
      <c r="C203" s="238">
        <v>0</v>
      </c>
      <c r="D203" s="139">
        <v>0</v>
      </c>
      <c r="E203" s="212"/>
    </row>
    <row r="204" spans="1:5" ht="20.100000000000001" customHeight="1">
      <c r="A204" s="224" t="s">
        <v>263</v>
      </c>
      <c r="B204" s="239">
        <f>SUM(B188:B189,B195:B197,B200,B203)</f>
        <v>3749696</v>
      </c>
      <c r="C204" s="239">
        <f>SUM(C188:C189,C195:C197,C200,C203)</f>
        <v>5013111</v>
      </c>
      <c r="D204" s="228">
        <f>SUM(C204-B204)</f>
        <v>1263415</v>
      </c>
      <c r="E204" s="230"/>
    </row>
    <row r="205" spans="1:5" ht="20.100000000000001" customHeight="1">
      <c r="A205" s="216" t="s">
        <v>264</v>
      </c>
      <c r="B205" s="240"/>
      <c r="C205" s="241"/>
      <c r="D205" s="242"/>
      <c r="E205" s="217"/>
    </row>
    <row r="206" spans="1:5" ht="20.100000000000001" customHeight="1">
      <c r="A206" s="208" t="s">
        <v>266</v>
      </c>
      <c r="B206" s="235">
        <v>0</v>
      </c>
      <c r="C206" s="235">
        <v>0</v>
      </c>
      <c r="D206" s="205">
        <f>SUM(C206-B206)</f>
        <v>0</v>
      </c>
      <c r="E206" s="210"/>
    </row>
    <row r="207" spans="1:5" ht="20.100000000000001" customHeight="1">
      <c r="A207" s="208" t="s">
        <v>295</v>
      </c>
      <c r="B207" s="235">
        <v>506100</v>
      </c>
      <c r="C207" s="235">
        <v>0</v>
      </c>
      <c r="D207" s="205">
        <f>SUM(C207-B207)</f>
        <v>-506100</v>
      </c>
      <c r="E207" s="210"/>
    </row>
    <row r="208" spans="1:5" ht="20.100000000000001" customHeight="1">
      <c r="A208" s="211" t="s">
        <v>296</v>
      </c>
      <c r="B208" s="235">
        <v>3000</v>
      </c>
      <c r="C208" s="235">
        <v>0</v>
      </c>
      <c r="D208" s="205">
        <f>SUM(C208-B208)</f>
        <v>-3000</v>
      </c>
      <c r="E208" s="220"/>
    </row>
    <row r="209" spans="1:5" ht="20.100000000000001" customHeight="1">
      <c r="A209" s="211" t="s">
        <v>269</v>
      </c>
      <c r="B209" s="235">
        <v>0</v>
      </c>
      <c r="C209" s="235">
        <v>0</v>
      </c>
      <c r="D209" s="205">
        <f>SUM(C209-B209)</f>
        <v>0</v>
      </c>
      <c r="E209" s="220"/>
    </row>
    <row r="210" spans="1:5" ht="20.100000000000001" customHeight="1">
      <c r="A210" s="213" t="s">
        <v>272</v>
      </c>
      <c r="B210" s="243">
        <f>SUM(B206:B209)</f>
        <v>509100</v>
      </c>
      <c r="C210" s="243">
        <f>SUM(C206:C209)</f>
        <v>0</v>
      </c>
      <c r="D210" s="244">
        <f>SUM(C210-B210)</f>
        <v>-509100</v>
      </c>
      <c r="E210" s="215"/>
    </row>
    <row r="211" spans="1:5" ht="20.100000000000001" customHeight="1">
      <c r="A211" s="222" t="s">
        <v>273</v>
      </c>
      <c r="B211" s="245"/>
      <c r="C211" s="245"/>
      <c r="D211" s="223"/>
      <c r="E211" s="217"/>
    </row>
    <row r="212" spans="1:5" ht="20.100000000000001" customHeight="1">
      <c r="A212" s="208" t="s">
        <v>274</v>
      </c>
      <c r="B212" s="235">
        <f>B159</f>
        <v>1138271</v>
      </c>
      <c r="C212" s="235">
        <f>C159</f>
        <v>2910786</v>
      </c>
      <c r="D212" s="205">
        <f>SUM(C212-B212)</f>
        <v>1772515</v>
      </c>
      <c r="E212" s="210"/>
    </row>
    <row r="213" spans="1:5" ht="20.100000000000001" customHeight="1">
      <c r="A213" s="236" t="s">
        <v>292</v>
      </c>
      <c r="B213" s="237">
        <v>2102325</v>
      </c>
      <c r="C213" s="237">
        <v>2102325</v>
      </c>
      <c r="D213" s="205">
        <f>SUM(C213-B213)</f>
        <v>0</v>
      </c>
      <c r="E213" s="220"/>
    </row>
    <row r="214" spans="1:5" ht="20.100000000000001" customHeight="1">
      <c r="A214" s="213" t="s">
        <v>275</v>
      </c>
      <c r="B214" s="243">
        <f>SUM(B212:B213)</f>
        <v>3240596</v>
      </c>
      <c r="C214" s="243">
        <f>SUM(C212:C213)</f>
        <v>5013111</v>
      </c>
      <c r="D214" s="219">
        <f>SUM(C214-B214)</f>
        <v>1772515</v>
      </c>
      <c r="E214" s="215"/>
    </row>
    <row r="215" spans="1:5" ht="20.100000000000001" customHeight="1">
      <c r="A215" s="227" t="s">
        <v>276</v>
      </c>
      <c r="B215" s="239">
        <f>SUM(B210+B214)</f>
        <v>3749696</v>
      </c>
      <c r="C215" s="239">
        <f>SUM(C210+C214)</f>
        <v>5013111</v>
      </c>
      <c r="D215" s="228">
        <f>SUM(C215-B215)</f>
        <v>1263415</v>
      </c>
      <c r="E215" s="230"/>
    </row>
    <row r="216" spans="1:5" ht="20.100000000000001" customHeight="1">
      <c r="A216" s="231"/>
      <c r="B216" s="246"/>
      <c r="C216" s="246"/>
      <c r="D216" s="247"/>
    </row>
    <row r="217" spans="1:5" ht="20.100000000000001" customHeight="1">
      <c r="A217" s="231"/>
      <c r="B217" s="246"/>
      <c r="C217" s="246"/>
      <c r="D217" s="247"/>
    </row>
    <row r="218" spans="1:5" ht="20.100000000000001" customHeight="1">
      <c r="A218" s="231"/>
      <c r="B218" s="246"/>
      <c r="C218" s="246"/>
      <c r="D218" s="247"/>
    </row>
    <row r="219" spans="1:5" ht="20.100000000000001" customHeight="1">
      <c r="A219" s="231"/>
      <c r="B219" s="246"/>
      <c r="C219" s="246"/>
      <c r="D219" s="247"/>
    </row>
    <row r="220" spans="1:5" ht="20.100000000000001" customHeight="1">
      <c r="A220" s="231"/>
      <c r="B220" s="246"/>
      <c r="C220" s="246"/>
      <c r="D220" s="247"/>
    </row>
    <row r="221" spans="1:5" ht="20.100000000000001" customHeight="1">
      <c r="A221" s="231"/>
      <c r="B221" s="246"/>
      <c r="C221" s="246"/>
      <c r="D221" s="247"/>
    </row>
    <row r="222" spans="1:5" ht="20.100000000000001" customHeight="1">
      <c r="A222" s="231"/>
      <c r="B222" s="246"/>
      <c r="C222" s="246"/>
      <c r="D222" s="247"/>
    </row>
    <row r="223" spans="1:5" ht="20.100000000000001" customHeight="1">
      <c r="A223" s="231"/>
      <c r="B223" s="246"/>
      <c r="C223" s="246"/>
      <c r="D223" s="247"/>
    </row>
    <row r="224" spans="1:5" ht="20.100000000000001" customHeight="1">
      <c r="A224" s="231"/>
      <c r="B224" s="246"/>
      <c r="C224" s="246"/>
      <c r="D224" s="247"/>
    </row>
    <row r="225" spans="1:6" ht="20.100000000000001" customHeight="1">
      <c r="A225" s="231"/>
      <c r="B225" s="246"/>
      <c r="C225" s="246"/>
      <c r="D225" s="247"/>
    </row>
    <row r="226" spans="1:6" ht="20.100000000000001" customHeight="1">
      <c r="A226" s="231"/>
      <c r="B226" s="246"/>
      <c r="C226" s="246"/>
      <c r="D226" s="247"/>
    </row>
    <row r="227" spans="1:6" ht="20.100000000000001" customHeight="1">
      <c r="A227" s="231"/>
      <c r="B227" s="246"/>
      <c r="C227" s="246"/>
      <c r="D227" s="247"/>
    </row>
    <row r="228" spans="1:6" ht="19.5" customHeight="1">
      <c r="A228" s="129" t="s">
        <v>297</v>
      </c>
      <c r="B228" s="129"/>
      <c r="C228" s="129"/>
      <c r="D228" s="129"/>
      <c r="E228" s="129"/>
    </row>
    <row r="229" spans="1:6" ht="20.100000000000001" customHeight="1">
      <c r="A229" s="10" t="s">
        <v>298</v>
      </c>
    </row>
    <row r="230" spans="1:6" ht="20.100000000000001" customHeight="1">
      <c r="A230" s="10"/>
    </row>
    <row r="231" spans="1:6" ht="20.100000000000001" customHeight="1">
      <c r="A231" s="1" t="s">
        <v>299</v>
      </c>
    </row>
    <row r="232" spans="1:6" ht="20.100000000000001" customHeight="1">
      <c r="A232" s="1" t="s">
        <v>300</v>
      </c>
    </row>
    <row r="233" spans="1:6" ht="20.100000000000001" customHeight="1"/>
    <row r="234" spans="1:6" ht="20.100000000000001" customHeight="1">
      <c r="A234" s="248" t="s">
        <v>301</v>
      </c>
      <c r="B234" s="249"/>
      <c r="C234" s="250"/>
      <c r="D234" s="251"/>
      <c r="E234" s="70"/>
    </row>
    <row r="235" spans="1:6" ht="20.100000000000001" customHeight="1">
      <c r="A235" s="248" t="s">
        <v>302</v>
      </c>
      <c r="B235" s="249"/>
      <c r="C235" s="250"/>
      <c r="D235" s="251"/>
      <c r="E235" s="70"/>
    </row>
    <row r="236" spans="1:6" ht="20.100000000000001" customHeight="1">
      <c r="A236" s="248" t="s">
        <v>303</v>
      </c>
      <c r="B236" s="249"/>
      <c r="C236" s="250"/>
      <c r="D236" s="251"/>
      <c r="E236" s="70"/>
    </row>
    <row r="237" spans="1:6" ht="20.100000000000001" customHeight="1">
      <c r="A237" s="248" t="s">
        <v>304</v>
      </c>
      <c r="B237" s="249"/>
      <c r="C237" s="250"/>
      <c r="D237" s="251"/>
      <c r="E237" s="70"/>
    </row>
    <row r="238" spans="1:6" ht="20.100000000000001" customHeight="1">
      <c r="A238" s="248" t="s">
        <v>305</v>
      </c>
      <c r="B238" s="249"/>
      <c r="C238" s="250"/>
      <c r="D238" s="251"/>
      <c r="E238" s="70"/>
    </row>
    <row r="239" spans="1:6" s="70" customFormat="1" ht="20.100000000000001" customHeight="1">
      <c r="A239" s="248"/>
      <c r="B239" s="249"/>
      <c r="C239" s="250"/>
      <c r="D239" s="251"/>
      <c r="F239" s="75"/>
    </row>
    <row r="240" spans="1:6" s="70" customFormat="1" ht="20.100000000000001" customHeight="1">
      <c r="A240" s="248" t="s">
        <v>306</v>
      </c>
      <c r="B240" s="249"/>
      <c r="C240" s="250"/>
      <c r="D240" s="251"/>
      <c r="F240" s="75"/>
    </row>
    <row r="241" spans="1:6" s="70" customFormat="1" ht="20.100000000000001" customHeight="1">
      <c r="A241" s="248" t="s">
        <v>307</v>
      </c>
      <c r="B241" s="249"/>
      <c r="C241" s="250"/>
      <c r="D241" s="251"/>
      <c r="F241" s="75"/>
    </row>
    <row r="242" spans="1:6" s="70" customFormat="1" ht="20.100000000000001" customHeight="1">
      <c r="A242" s="248" t="s">
        <v>308</v>
      </c>
      <c r="B242" s="249"/>
      <c r="C242" s="250"/>
      <c r="D242" s="251"/>
      <c r="F242" s="75"/>
    </row>
    <row r="243" spans="1:6" s="70" customFormat="1" ht="20.100000000000001" customHeight="1">
      <c r="A243" s="248"/>
      <c r="B243" s="249"/>
      <c r="C243" s="250"/>
      <c r="D243" s="251"/>
      <c r="F243" s="75"/>
    </row>
    <row r="244" spans="1:6" s="70" customFormat="1" ht="20.100000000000001" customHeight="1">
      <c r="A244" s="248"/>
      <c r="B244" s="249"/>
      <c r="C244" s="250"/>
      <c r="D244" s="251"/>
      <c r="F244" s="75"/>
    </row>
    <row r="245" spans="1:6" s="70" customFormat="1" ht="20.100000000000001" customHeight="1">
      <c r="A245" s="1"/>
      <c r="B245" s="1"/>
      <c r="C245" s="1"/>
      <c r="D245" s="77"/>
      <c r="E245" s="252" t="s">
        <v>309</v>
      </c>
      <c r="F245" s="75"/>
    </row>
    <row r="246" spans="1:6" s="70" customFormat="1" ht="20.100000000000001" customHeight="1">
      <c r="A246" s="1"/>
      <c r="B246" s="1"/>
      <c r="C246" s="1"/>
      <c r="D246" s="77"/>
      <c r="E246" s="1"/>
      <c r="F246" s="75"/>
    </row>
    <row r="247" spans="1:6" s="70" customFormat="1" ht="20.100000000000001" customHeight="1">
      <c r="A247" s="248" t="s">
        <v>5</v>
      </c>
      <c r="B247" s="249"/>
      <c r="C247" s="250"/>
      <c r="D247" s="251"/>
      <c r="F247" s="75"/>
    </row>
    <row r="248" spans="1:6" s="70" customFormat="1" ht="20.100000000000001" customHeight="1">
      <c r="A248" s="248" t="s">
        <v>310</v>
      </c>
      <c r="B248" s="249"/>
      <c r="C248" s="250"/>
      <c r="D248" s="251"/>
      <c r="F248" s="75"/>
    </row>
    <row r="249" spans="1:6" s="70" customFormat="1" ht="20.100000000000001" customHeight="1">
      <c r="A249" s="248"/>
      <c r="B249" s="249"/>
      <c r="C249" s="250"/>
      <c r="D249" s="251"/>
      <c r="F249" s="75"/>
    </row>
    <row r="250" spans="1:6" ht="20.100000000000001" customHeight="1">
      <c r="D250" s="1" t="s">
        <v>311</v>
      </c>
    </row>
    <row r="251" spans="1:6" ht="20.100000000000001" customHeight="1">
      <c r="D251" s="1"/>
    </row>
    <row r="252" spans="1:6" s="70" customFormat="1" ht="20.100000000000001" customHeight="1">
      <c r="A252" s="1"/>
      <c r="B252" s="1"/>
      <c r="C252" s="1"/>
      <c r="D252" s="253" t="s">
        <v>312</v>
      </c>
      <c r="E252" s="1"/>
      <c r="F252" s="75"/>
    </row>
    <row r="253" spans="1:6" s="70" customFormat="1" ht="20.100000000000001" customHeight="1">
      <c r="A253" s="1"/>
      <c r="B253" s="1"/>
      <c r="C253" s="1"/>
      <c r="D253" s="253"/>
      <c r="E253" s="1"/>
      <c r="F253" s="75"/>
    </row>
    <row r="254" spans="1:6" s="70" customFormat="1" ht="20.100000000000001" customHeight="1">
      <c r="A254" s="1"/>
      <c r="B254" s="1"/>
      <c r="C254" s="1"/>
      <c r="D254" s="253" t="s">
        <v>313</v>
      </c>
      <c r="E254" s="1"/>
      <c r="F254" s="75"/>
    </row>
    <row r="255" spans="1:6" ht="20.100000000000001" customHeight="1"/>
    <row r="256" spans="1:6" ht="20.100000000000001" customHeight="1"/>
    <row r="257" spans="1:5" ht="20.100000000000001" customHeight="1"/>
    <row r="258" spans="1:5" ht="20.100000000000001" customHeight="1"/>
    <row r="259" spans="1:5" ht="20.100000000000001" customHeight="1"/>
    <row r="260" spans="1:5" ht="20.100000000000001" customHeight="1"/>
    <row r="261" spans="1:5" ht="20.100000000000001" customHeight="1"/>
    <row r="262" spans="1:5" ht="20.100000000000001" customHeight="1"/>
    <row r="263" spans="1:5" ht="20.100000000000001" customHeight="1"/>
    <row r="264" spans="1:5" ht="20.100000000000001" customHeight="1"/>
    <row r="265" spans="1:5" ht="20.100000000000001" customHeight="1"/>
    <row r="266" spans="1:5" ht="20.100000000000001" customHeight="1"/>
    <row r="267" spans="1:5" ht="20.100000000000001" customHeight="1"/>
    <row r="268" spans="1:5" ht="20.100000000000001" customHeight="1"/>
    <row r="269" spans="1:5" ht="20.100000000000001" customHeight="1"/>
    <row r="270" spans="1:5" ht="20.100000000000001" customHeight="1"/>
    <row r="271" spans="1:5" ht="20.100000000000001" customHeight="1"/>
    <row r="272" spans="1:5" ht="29.25" customHeight="1">
      <c r="A272" s="129" t="s">
        <v>314</v>
      </c>
      <c r="B272" s="129"/>
      <c r="C272" s="129"/>
      <c r="D272" s="129"/>
      <c r="E272" s="129"/>
    </row>
    <row r="273" ht="20.100000000000001" customHeight="1"/>
    <row r="274" ht="20.100000000000001" customHeight="1"/>
    <row r="275" ht="20.100000000000001" customHeight="1"/>
    <row r="276" ht="20.100000000000001" customHeight="1"/>
    <row r="277" ht="31.5" customHeight="1"/>
  </sheetData>
  <mergeCells count="6">
    <mergeCell ref="A45:E45"/>
    <mergeCell ref="A89:E89"/>
    <mergeCell ref="A134:E134"/>
    <mergeCell ref="A183:E183"/>
    <mergeCell ref="A228:E228"/>
    <mergeCell ref="A272:E272"/>
  </mergeCells>
  <phoneticPr fontId="3"/>
  <dataValidations count="1">
    <dataValidation imeMode="off" allowBlank="1" showInputMessage="1" showErrorMessage="1" sqref="B94:D102 B167:D172 B139:D162 B176:D182 B107:D115 C47:D72 D73 D75:D82 B78:C78 B83:D88 B47:B73 B5:D44 B187:D215 G140" xr:uid="{BDD41281-5A28-44A6-9451-62ECEA2373EE}"/>
  </dataValidations>
  <printOptions horizontalCentered="1" verticalCentered="1"/>
  <pageMargins left="0.98425196850393704" right="0.39370078740157483" top="0.39370078740157483" bottom="0.31496062992125984" header="0.51181102362204722" footer="0.51181102362204722"/>
  <pageSetup paperSize="9" scale="98" orientation="portrait" horizontalDpi="300" verticalDpi="300" r:id="rId1"/>
  <headerFooter alignWithMargins="0"/>
  <rowBreaks count="1" manualBreakCount="1">
    <brk id="4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019C-DA87-4D08-A086-83CDF1F810B8}">
  <dimension ref="A1:U125"/>
  <sheetViews>
    <sheetView showGridLines="0" zoomScaleNormal="100" workbookViewId="0"/>
  </sheetViews>
  <sheetFormatPr defaultRowHeight="14.25"/>
  <cols>
    <col min="1" max="1" width="10.625" style="70" customWidth="1"/>
    <col min="2" max="2" width="45.625" style="70" customWidth="1"/>
    <col min="3" max="3" width="13.625" style="70" customWidth="1"/>
    <col min="4" max="4" width="10.125" style="70" customWidth="1"/>
    <col min="5" max="5" width="11.625" style="70" customWidth="1"/>
    <col min="6" max="6" width="10.5" style="70" bestFit="1" customWidth="1"/>
    <col min="7" max="7" width="3.5" style="70" customWidth="1"/>
    <col min="8" max="8" width="9.5" style="70" bestFit="1" customWidth="1"/>
    <col min="9" max="16384" width="9" style="70"/>
  </cols>
  <sheetData>
    <row r="1" spans="1:21" s="8" customFormat="1" ht="30" customHeight="1">
      <c r="A1" s="7" t="s">
        <v>315</v>
      </c>
      <c r="B1" s="7"/>
      <c r="C1" s="7"/>
      <c r="D1" s="7"/>
      <c r="E1" s="7"/>
      <c r="F1" s="9"/>
      <c r="G1" s="9" t="s">
        <v>316</v>
      </c>
      <c r="H1" s="9"/>
      <c r="I1" s="9"/>
      <c r="J1" s="9"/>
    </row>
    <row r="2" spans="1:21" s="8" customFormat="1" ht="9.9499999999999993" customHeight="1"/>
    <row r="3" spans="1:21" ht="20.100000000000001" customHeight="1">
      <c r="A3" s="254" t="s">
        <v>317</v>
      </c>
      <c r="B3" s="255"/>
      <c r="C3" s="255"/>
      <c r="D3" s="255"/>
    </row>
    <row r="4" spans="1:21" ht="20.100000000000001" customHeight="1">
      <c r="A4" s="254" t="s">
        <v>318</v>
      </c>
      <c r="B4" s="255"/>
      <c r="C4" s="255"/>
      <c r="D4" s="255"/>
    </row>
    <row r="5" spans="1:21" ht="20.100000000000001" customHeight="1">
      <c r="A5" s="70" t="s">
        <v>319</v>
      </c>
    </row>
    <row r="6" spans="1:21" ht="20.100000000000001" customHeight="1">
      <c r="A6" s="70" t="s">
        <v>320</v>
      </c>
    </row>
    <row r="7" spans="1:21" ht="20.100000000000001" customHeight="1">
      <c r="A7" s="248" t="s">
        <v>321</v>
      </c>
    </row>
    <row r="8" spans="1:21" ht="20.100000000000001" customHeight="1">
      <c r="A8" s="248" t="s">
        <v>322</v>
      </c>
    </row>
    <row r="9" spans="1:21" ht="20.100000000000001" customHeight="1">
      <c r="A9" s="248" t="s">
        <v>323</v>
      </c>
    </row>
    <row r="10" spans="1:21" ht="20.100000000000001" customHeight="1">
      <c r="A10" s="248"/>
    </row>
    <row r="11" spans="1:21" ht="20.100000000000001" customHeight="1">
      <c r="A11" s="256" t="s">
        <v>324</v>
      </c>
    </row>
    <row r="12" spans="1:21" ht="20.100000000000001" customHeight="1">
      <c r="A12" s="70" t="s">
        <v>325</v>
      </c>
    </row>
    <row r="13" spans="1:21" ht="20.100000000000001" customHeight="1">
      <c r="A13" s="1" t="s">
        <v>326</v>
      </c>
      <c r="B13" s="1"/>
      <c r="C13" s="257" t="s">
        <v>327</v>
      </c>
      <c r="E13" s="66"/>
      <c r="G13" s="66"/>
      <c r="H13" s="1"/>
      <c r="J13" s="1"/>
      <c r="K13" s="1"/>
      <c r="L13" s="1"/>
      <c r="M13" s="1"/>
      <c r="N13" s="1"/>
      <c r="O13" s="1"/>
      <c r="P13" s="1"/>
      <c r="Q13" s="1"/>
      <c r="R13" s="1"/>
      <c r="S13" s="1"/>
    </row>
    <row r="14" spans="1:21" s="1" customFormat="1" ht="20.100000000000001" customHeight="1">
      <c r="A14" s="1" t="s">
        <v>328</v>
      </c>
      <c r="B14" s="65"/>
      <c r="C14" s="257" t="s">
        <v>329</v>
      </c>
      <c r="G14" s="66"/>
      <c r="T14" s="70"/>
      <c r="U14" s="70"/>
    </row>
    <row r="15" spans="1:21" ht="20.100000000000001" customHeight="1">
      <c r="A15" s="1" t="s">
        <v>330</v>
      </c>
      <c r="B15" s="65"/>
      <c r="C15" s="257" t="s">
        <v>329</v>
      </c>
      <c r="E15" s="1"/>
      <c r="G15" s="1"/>
      <c r="H15" s="1"/>
      <c r="J15" s="1"/>
      <c r="K15" s="1"/>
      <c r="L15" s="1"/>
      <c r="M15" s="1"/>
      <c r="N15" s="1"/>
      <c r="O15" s="1"/>
      <c r="P15" s="1"/>
      <c r="Q15" s="1"/>
      <c r="R15" s="1"/>
      <c r="S15" s="1"/>
    </row>
    <row r="16" spans="1:21" ht="20.100000000000001" customHeight="1">
      <c r="A16" s="1" t="s">
        <v>331</v>
      </c>
      <c r="B16" s="65"/>
      <c r="C16" s="257" t="s">
        <v>332</v>
      </c>
      <c r="E16" s="66"/>
      <c r="G16" s="66"/>
      <c r="H16" s="1"/>
      <c r="J16" s="1"/>
      <c r="K16" s="1"/>
      <c r="L16" s="1"/>
      <c r="M16" s="1"/>
      <c r="N16" s="1"/>
      <c r="O16" s="1"/>
      <c r="P16" s="1"/>
      <c r="Q16" s="1"/>
      <c r="R16" s="1"/>
      <c r="S16" s="1"/>
    </row>
    <row r="17" spans="1:21" ht="20.100000000000001" customHeight="1">
      <c r="A17" s="1" t="s">
        <v>333</v>
      </c>
      <c r="B17" s="65"/>
      <c r="E17" s="66"/>
      <c r="G17" s="52"/>
      <c r="H17" s="1"/>
      <c r="J17" s="1"/>
      <c r="K17" s="1"/>
      <c r="L17" s="1"/>
      <c r="M17" s="1"/>
      <c r="N17" s="1"/>
      <c r="O17" s="1"/>
      <c r="P17" s="1"/>
      <c r="Q17" s="1"/>
      <c r="R17" s="1"/>
      <c r="S17" s="1"/>
    </row>
    <row r="18" spans="1:21" ht="9.9499999999999993" customHeight="1">
      <c r="A18" s="248"/>
      <c r="G18" s="248"/>
    </row>
    <row r="19" spans="1:21" ht="20.100000000000001" customHeight="1">
      <c r="A19" s="70" t="s">
        <v>334</v>
      </c>
    </row>
    <row r="20" spans="1:21" ht="20.100000000000001" customHeight="1">
      <c r="A20" s="70" t="s">
        <v>335</v>
      </c>
    </row>
    <row r="21" spans="1:21" ht="20.100000000000001" customHeight="1">
      <c r="A21" s="70" t="s">
        <v>336</v>
      </c>
    </row>
    <row r="22" spans="1:21" ht="20.100000000000001" customHeight="1">
      <c r="A22" s="70" t="s">
        <v>337</v>
      </c>
    </row>
    <row r="23" spans="1:21" ht="20.100000000000001" customHeight="1">
      <c r="B23" s="70" t="s">
        <v>338</v>
      </c>
      <c r="C23" s="258">
        <v>2024500</v>
      </c>
      <c r="D23" s="70" t="s">
        <v>339</v>
      </c>
    </row>
    <row r="24" spans="1:21" ht="20.100000000000001" customHeight="1">
      <c r="B24" s="70" t="s">
        <v>340</v>
      </c>
      <c r="C24" s="258">
        <v>1400000</v>
      </c>
      <c r="D24" s="70" t="s">
        <v>341</v>
      </c>
    </row>
    <row r="25" spans="1:21" ht="20.100000000000001" customHeight="1">
      <c r="B25" s="70" t="s">
        <v>342</v>
      </c>
      <c r="D25" s="258" t="s">
        <v>343</v>
      </c>
    </row>
    <row r="26" spans="1:21" ht="20.100000000000001" customHeight="1">
      <c r="B26" s="70" t="s">
        <v>344</v>
      </c>
      <c r="D26" s="258" t="s">
        <v>345</v>
      </c>
    </row>
    <row r="27" spans="1:21" s="1" customFormat="1" ht="20.100000000000001" customHeight="1">
      <c r="A27" s="1" t="s">
        <v>346</v>
      </c>
      <c r="B27" s="65"/>
      <c r="C27" s="257"/>
      <c r="J27" s="62"/>
      <c r="K27" s="62"/>
      <c r="L27" s="62"/>
      <c r="T27" s="70"/>
      <c r="U27" s="70"/>
    </row>
    <row r="28" spans="1:21" ht="20.100000000000001" customHeight="1">
      <c r="A28" s="70" t="s">
        <v>347</v>
      </c>
    </row>
    <row r="29" spans="1:21" ht="20.100000000000001" customHeight="1">
      <c r="A29" s="70" t="s">
        <v>348</v>
      </c>
    </row>
    <row r="30" spans="1:21" ht="20.100000000000001" customHeight="1">
      <c r="A30" s="70" t="s">
        <v>349</v>
      </c>
      <c r="D30" s="258"/>
    </row>
    <row r="31" spans="1:21" s="1" customFormat="1" ht="18" customHeight="1">
      <c r="A31" s="55" t="s">
        <v>350</v>
      </c>
      <c r="B31" s="55" t="s">
        <v>351</v>
      </c>
      <c r="C31" s="55"/>
      <c r="D31" s="55"/>
      <c r="E31" s="55"/>
      <c r="F31" s="55"/>
      <c r="G31" s="56"/>
      <c r="H31" s="57"/>
    </row>
    <row r="32" spans="1:21" ht="20.100000000000001" customHeight="1">
      <c r="B32" s="70" t="s">
        <v>352</v>
      </c>
      <c r="D32" s="258"/>
    </row>
    <row r="33" spans="1:21" ht="20.100000000000001" customHeight="1">
      <c r="B33" s="70" t="s">
        <v>353</v>
      </c>
      <c r="D33" s="258"/>
    </row>
    <row r="34" spans="1:21" ht="20.100000000000001" customHeight="1">
      <c r="B34" s="70" t="s">
        <v>354</v>
      </c>
      <c r="D34" s="258"/>
    </row>
    <row r="35" spans="1:21" ht="20.100000000000001" customHeight="1">
      <c r="B35" s="70" t="s">
        <v>355</v>
      </c>
      <c r="D35" s="258"/>
    </row>
    <row r="36" spans="1:21" s="1" customFormat="1" ht="20.100000000000001" customHeight="1">
      <c r="A36" s="1" t="s">
        <v>356</v>
      </c>
      <c r="B36" s="65"/>
      <c r="C36" s="257"/>
      <c r="J36" s="62"/>
      <c r="K36" s="62"/>
      <c r="L36" s="62"/>
      <c r="T36" s="70"/>
      <c r="U36" s="70"/>
    </row>
    <row r="37" spans="1:21" ht="20.100000000000001" customHeight="1">
      <c r="B37" s="70" t="s">
        <v>357</v>
      </c>
      <c r="D37" s="258"/>
    </row>
    <row r="38" spans="1:21" ht="20.100000000000001" customHeight="1">
      <c r="B38" s="70" t="s">
        <v>358</v>
      </c>
      <c r="D38" s="258"/>
    </row>
    <row r="39" spans="1:21" s="1" customFormat="1" ht="18" customHeight="1">
      <c r="A39" s="55" t="s">
        <v>350</v>
      </c>
      <c r="B39" s="55" t="s">
        <v>359</v>
      </c>
      <c r="C39" s="55"/>
      <c r="D39" s="55"/>
      <c r="E39" s="55"/>
      <c r="F39" s="55"/>
      <c r="G39" s="56"/>
      <c r="H39" s="57"/>
    </row>
    <row r="40" spans="1:21" s="1" customFormat="1" ht="20.100000000000001" customHeight="1">
      <c r="A40" s="1" t="s">
        <v>360</v>
      </c>
      <c r="B40" s="65"/>
      <c r="C40" s="257"/>
      <c r="D40" s="259"/>
      <c r="G40" s="66"/>
      <c r="T40" s="70"/>
      <c r="U40" s="70"/>
    </row>
    <row r="41" spans="1:21" s="1" customFormat="1" ht="20.100000000000001" customHeight="1">
      <c r="A41" s="1" t="s">
        <v>361</v>
      </c>
      <c r="B41" s="65"/>
      <c r="C41" s="257"/>
      <c r="G41" s="66"/>
      <c r="T41" s="70"/>
      <c r="U41" s="70"/>
    </row>
    <row r="42" spans="1:21" ht="20.100000000000001" customHeight="1">
      <c r="B42" s="70" t="s">
        <v>362</v>
      </c>
      <c r="D42" s="258"/>
    </row>
    <row r="43" spans="1:21" ht="20.100000000000001" customHeight="1">
      <c r="B43" s="70" t="s">
        <v>363</v>
      </c>
      <c r="D43" s="258"/>
    </row>
    <row r="44" spans="1:21" ht="26.25" customHeight="1">
      <c r="A44" s="129" t="s">
        <v>364</v>
      </c>
      <c r="B44" s="129"/>
      <c r="C44" s="129"/>
      <c r="D44" s="129"/>
      <c r="E44" s="129"/>
    </row>
    <row r="45" spans="1:21" ht="20.100000000000001" customHeight="1">
      <c r="A45" s="1" t="s">
        <v>365</v>
      </c>
      <c r="B45" s="65"/>
      <c r="C45" s="257"/>
      <c r="E45" s="1"/>
      <c r="G45" s="1"/>
      <c r="H45" s="1"/>
      <c r="J45" s="1"/>
      <c r="K45" s="1"/>
      <c r="L45" s="1"/>
      <c r="M45" s="1"/>
      <c r="N45" s="1"/>
      <c r="O45" s="1"/>
      <c r="P45" s="1"/>
      <c r="Q45" s="1"/>
      <c r="R45" s="1"/>
      <c r="S45" s="1"/>
    </row>
    <row r="46" spans="1:21" ht="20.100000000000001" customHeight="1">
      <c r="B46" s="70" t="s">
        <v>366</v>
      </c>
      <c r="D46" s="258"/>
    </row>
    <row r="47" spans="1:21" ht="20.100000000000001" customHeight="1">
      <c r="A47" s="1" t="s">
        <v>367</v>
      </c>
      <c r="B47" s="65"/>
      <c r="C47" s="257"/>
      <c r="E47" s="66"/>
      <c r="G47" s="66"/>
      <c r="H47" s="1"/>
      <c r="J47" s="1"/>
      <c r="K47" s="1"/>
      <c r="L47" s="1"/>
      <c r="M47" s="1"/>
      <c r="N47" s="1"/>
      <c r="O47" s="1"/>
      <c r="P47" s="1"/>
      <c r="Q47" s="1"/>
      <c r="R47" s="1"/>
      <c r="S47" s="1"/>
    </row>
    <row r="48" spans="1:21" ht="20.100000000000001" customHeight="1">
      <c r="B48" s="70" t="s">
        <v>368</v>
      </c>
      <c r="D48" s="258"/>
    </row>
    <row r="49" spans="1:19" ht="20.100000000000001" customHeight="1">
      <c r="A49" s="1" t="s">
        <v>369</v>
      </c>
      <c r="B49" s="65"/>
      <c r="C49" s="257"/>
      <c r="E49" s="66"/>
      <c r="G49" s="52"/>
      <c r="H49" s="1"/>
      <c r="J49" s="1"/>
      <c r="K49" s="1"/>
      <c r="L49" s="1"/>
      <c r="M49" s="1"/>
      <c r="N49" s="1"/>
      <c r="O49" s="1"/>
      <c r="P49" s="1"/>
      <c r="Q49" s="1"/>
      <c r="R49" s="1"/>
      <c r="S49" s="1"/>
    </row>
    <row r="50" spans="1:19" ht="20.100000000000001" customHeight="1">
      <c r="A50" s="1" t="s">
        <v>350</v>
      </c>
      <c r="B50" s="70" t="s">
        <v>370</v>
      </c>
      <c r="D50" s="258"/>
    </row>
    <row r="51" spans="1:19" ht="20.100000000000001" customHeight="1">
      <c r="B51" s="70" t="s">
        <v>371</v>
      </c>
    </row>
    <row r="52" spans="1:19" ht="20.100000000000001" customHeight="1">
      <c r="B52" s="70" t="s">
        <v>372</v>
      </c>
    </row>
    <row r="53" spans="1:19" ht="20.100000000000001" customHeight="1">
      <c r="B53" s="70" t="s">
        <v>373</v>
      </c>
    </row>
    <row r="54" spans="1:19" ht="20.100000000000001" customHeight="1">
      <c r="B54" s="70" t="s">
        <v>374</v>
      </c>
    </row>
    <row r="55" spans="1:19" ht="20.100000000000001" customHeight="1">
      <c r="B55" s="70" t="s">
        <v>375</v>
      </c>
    </row>
    <row r="56" spans="1:19" ht="20.100000000000001" customHeight="1">
      <c r="B56" s="70" t="s">
        <v>376</v>
      </c>
    </row>
    <row r="57" spans="1:19" ht="20.100000000000001" customHeight="1">
      <c r="B57" s="70" t="s">
        <v>377</v>
      </c>
    </row>
    <row r="58" spans="1:19" ht="20.100000000000001" customHeight="1">
      <c r="B58" s="70" t="s">
        <v>378</v>
      </c>
    </row>
    <row r="59" spans="1:19" ht="20.100000000000001" customHeight="1">
      <c r="A59" s="70" t="s">
        <v>379</v>
      </c>
    </row>
    <row r="60" spans="1:19" ht="20.100000000000001" customHeight="1">
      <c r="A60" s="1"/>
      <c r="B60" s="70" t="s">
        <v>380</v>
      </c>
      <c r="D60" s="258"/>
    </row>
    <row r="61" spans="1:19" ht="20.100000000000001" customHeight="1">
      <c r="A61" s="70" t="s">
        <v>381</v>
      </c>
      <c r="B61" s="70" t="s">
        <v>382</v>
      </c>
    </row>
    <row r="62" spans="1:19" ht="20.100000000000001" customHeight="1">
      <c r="B62" s="70" t="s">
        <v>383</v>
      </c>
    </row>
    <row r="63" spans="1:19" ht="20.100000000000001" customHeight="1">
      <c r="B63" s="70" t="s">
        <v>384</v>
      </c>
    </row>
    <row r="64" spans="1:19" ht="20.100000000000001" customHeight="1">
      <c r="B64" s="70" t="s">
        <v>385</v>
      </c>
    </row>
    <row r="65" spans="1:4" ht="20.100000000000001" customHeight="1">
      <c r="A65" s="70" t="s">
        <v>386</v>
      </c>
    </row>
    <row r="66" spans="1:4" ht="20.100000000000001" customHeight="1">
      <c r="B66" s="70" t="s">
        <v>387</v>
      </c>
      <c r="D66" s="258"/>
    </row>
    <row r="67" spans="1:4" ht="20.100000000000001" customHeight="1">
      <c r="B67" s="70" t="s">
        <v>388</v>
      </c>
    </row>
    <row r="68" spans="1:4" ht="20.100000000000001" customHeight="1">
      <c r="B68" s="70" t="s">
        <v>389</v>
      </c>
    </row>
    <row r="69" spans="1:4" ht="20.100000000000001" customHeight="1">
      <c r="B69" s="70" t="s">
        <v>390</v>
      </c>
    </row>
    <row r="70" spans="1:4" ht="20.100000000000001" customHeight="1">
      <c r="B70" s="70" t="s">
        <v>391</v>
      </c>
    </row>
    <row r="71" spans="1:4" ht="20.100000000000001" customHeight="1">
      <c r="A71" s="70" t="s">
        <v>392</v>
      </c>
    </row>
    <row r="72" spans="1:4" ht="20.100000000000001" customHeight="1">
      <c r="A72" s="70" t="s">
        <v>393</v>
      </c>
    </row>
    <row r="73" spans="1:4" ht="20.100000000000001" customHeight="1">
      <c r="A73" s="70" t="s">
        <v>394</v>
      </c>
    </row>
    <row r="74" spans="1:4" ht="20.100000000000001" customHeight="1">
      <c r="A74" s="70" t="s">
        <v>395</v>
      </c>
    </row>
    <row r="75" spans="1:4" ht="20.100000000000001" customHeight="1">
      <c r="A75" s="70" t="s">
        <v>396</v>
      </c>
    </row>
    <row r="76" spans="1:4" ht="20.100000000000001" customHeight="1">
      <c r="A76" s="70" t="s">
        <v>397</v>
      </c>
    </row>
    <row r="77" spans="1:4" ht="20.100000000000001" customHeight="1">
      <c r="A77" s="70" t="s">
        <v>398</v>
      </c>
    </row>
    <row r="78" spans="1:4" ht="20.100000000000001" customHeight="1">
      <c r="A78" s="70" t="s">
        <v>399</v>
      </c>
    </row>
    <row r="79" spans="1:4" ht="20.100000000000001" customHeight="1">
      <c r="A79" s="70" t="s">
        <v>400</v>
      </c>
    </row>
    <row r="80" spans="1:4" ht="20.100000000000001" customHeight="1">
      <c r="A80" s="70" t="s">
        <v>401</v>
      </c>
    </row>
    <row r="81" spans="1:5" ht="20.100000000000001" customHeight="1">
      <c r="A81" s="70" t="s">
        <v>402</v>
      </c>
    </row>
    <row r="82" spans="1:5" ht="20.100000000000001" customHeight="1">
      <c r="A82" s="70" t="s">
        <v>403</v>
      </c>
    </row>
    <row r="83" spans="1:5" ht="20.100000000000001" customHeight="1">
      <c r="A83" s="70" t="s">
        <v>404</v>
      </c>
    </row>
    <row r="84" spans="1:5" ht="20.100000000000001" customHeight="1">
      <c r="A84" s="70" t="s">
        <v>405</v>
      </c>
      <c r="D84" s="258"/>
    </row>
    <row r="85" spans="1:5" ht="20.100000000000001" customHeight="1">
      <c r="A85" s="70" t="s">
        <v>406</v>
      </c>
      <c r="D85" s="258"/>
    </row>
    <row r="86" spans="1:5" ht="20.100000000000001" customHeight="1">
      <c r="A86" s="70" t="s">
        <v>407</v>
      </c>
      <c r="D86" s="258"/>
    </row>
    <row r="87" spans="1:5" ht="26.25" customHeight="1">
      <c r="A87" s="129" t="s">
        <v>408</v>
      </c>
      <c r="B87" s="129"/>
      <c r="C87" s="129"/>
      <c r="D87" s="129"/>
      <c r="E87" s="129"/>
    </row>
    <row r="88" spans="1:5" ht="20.100000000000001" customHeight="1">
      <c r="A88" s="70" t="s">
        <v>409</v>
      </c>
    </row>
    <row r="89" spans="1:5" ht="20.100000000000001" customHeight="1">
      <c r="A89" s="70" t="s">
        <v>410</v>
      </c>
    </row>
    <row r="90" spans="1:5" ht="20.100000000000001" customHeight="1">
      <c r="A90" s="70" t="s">
        <v>411</v>
      </c>
    </row>
    <row r="91" spans="1:5" ht="20.100000000000001" customHeight="1">
      <c r="A91" s="70" t="s">
        <v>412</v>
      </c>
    </row>
    <row r="92" spans="1:5" ht="20.100000000000001" customHeight="1"/>
    <row r="93" spans="1:5" ht="20.100000000000001" customHeight="1">
      <c r="A93" s="70" t="s">
        <v>413</v>
      </c>
    </row>
    <row r="94" spans="1:5" ht="20.100000000000001" customHeight="1">
      <c r="A94" s="70" t="s">
        <v>414</v>
      </c>
    </row>
    <row r="95" spans="1:5" ht="20.100000000000001" customHeight="1">
      <c r="A95" s="70" t="s">
        <v>415</v>
      </c>
    </row>
    <row r="96" spans="1:5" ht="20.100000000000001" customHeight="1">
      <c r="A96" s="70" t="s">
        <v>416</v>
      </c>
    </row>
    <row r="97" spans="1:1" ht="20.100000000000001" customHeight="1">
      <c r="A97" s="70" t="s">
        <v>417</v>
      </c>
    </row>
    <row r="98" spans="1:1" ht="20.100000000000001" customHeight="1">
      <c r="A98" s="70" t="s">
        <v>418</v>
      </c>
    </row>
    <row r="99" spans="1:1" ht="20.100000000000001" customHeight="1">
      <c r="A99" s="70" t="s">
        <v>419</v>
      </c>
    </row>
    <row r="100" spans="1:1" ht="20.100000000000001" customHeight="1">
      <c r="A100" s="70" t="s">
        <v>420</v>
      </c>
    </row>
    <row r="101" spans="1:1" ht="20.100000000000001" customHeight="1">
      <c r="A101" s="70" t="s">
        <v>421</v>
      </c>
    </row>
    <row r="102" spans="1:1" ht="20.100000000000001" customHeight="1">
      <c r="A102" s="70" t="s">
        <v>422</v>
      </c>
    </row>
    <row r="103" spans="1:1" ht="20.100000000000001" customHeight="1">
      <c r="A103" s="70" t="s">
        <v>423</v>
      </c>
    </row>
    <row r="104" spans="1:1" ht="20.100000000000001" customHeight="1">
      <c r="A104" s="70" t="s">
        <v>424</v>
      </c>
    </row>
    <row r="105" spans="1:1" ht="20.100000000000001" customHeight="1">
      <c r="A105" s="70" t="s">
        <v>425</v>
      </c>
    </row>
    <row r="106" spans="1:1" ht="20.100000000000001" customHeight="1">
      <c r="A106" s="70" t="s">
        <v>426</v>
      </c>
    </row>
    <row r="107" spans="1:1" ht="20.100000000000001" customHeight="1">
      <c r="A107" s="70" t="s">
        <v>427</v>
      </c>
    </row>
    <row r="108" spans="1:1" ht="20.100000000000001" customHeight="1"/>
    <row r="109" spans="1:1" ht="20.100000000000001" customHeight="1"/>
    <row r="110" spans="1:1" ht="20.100000000000001" customHeight="1"/>
    <row r="111" spans="1:1" ht="20.100000000000001" customHeight="1"/>
    <row r="112" spans="1:1" ht="20.100000000000001" customHeight="1"/>
    <row r="113" spans="1:5" ht="20.100000000000001" customHeight="1"/>
    <row r="114" spans="1:5" ht="20.100000000000001" customHeight="1"/>
    <row r="115" spans="1:5" ht="20.100000000000001" customHeight="1"/>
    <row r="116" spans="1:5" ht="30" customHeight="1"/>
    <row r="117" spans="1:5" ht="30" customHeight="1"/>
    <row r="118" spans="1:5" ht="30" customHeight="1"/>
    <row r="119" spans="1:5" ht="30" customHeight="1"/>
    <row r="120" spans="1:5" ht="30" customHeight="1"/>
    <row r="121" spans="1:5" ht="30" customHeight="1"/>
    <row r="122" spans="1:5" ht="30" customHeight="1"/>
    <row r="123" spans="1:5" ht="30" customHeight="1"/>
    <row r="124" spans="1:5" ht="30" customHeight="1"/>
    <row r="125" spans="1:5" ht="42" customHeight="1">
      <c r="A125" s="129" t="s">
        <v>428</v>
      </c>
      <c r="B125" s="129"/>
      <c r="C125" s="129"/>
      <c r="D125" s="129"/>
      <c r="E125" s="129"/>
    </row>
  </sheetData>
  <mergeCells count="4">
    <mergeCell ref="A1:E1"/>
    <mergeCell ref="A44:E44"/>
    <mergeCell ref="A87:E87"/>
    <mergeCell ref="A125:E125"/>
  </mergeCells>
  <phoneticPr fontId="3"/>
  <pageMargins left="0.98425196850393704" right="0.19685039370078741" top="0.39370078740157483" bottom="0.31496062992125984"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CEF5D-F641-4FA1-BB8B-B4C3AD7A92A9}">
  <dimension ref="A1:Q31"/>
  <sheetViews>
    <sheetView showGridLines="0" zoomScaleNormal="100" workbookViewId="0"/>
  </sheetViews>
  <sheetFormatPr defaultRowHeight="14.25"/>
  <cols>
    <col min="1" max="1" width="4.625" style="1" customWidth="1"/>
    <col min="2" max="3" width="3.625" style="1" customWidth="1"/>
    <col min="4" max="4" width="10.625" style="1" customWidth="1"/>
    <col min="5" max="5" width="18.625" style="1" customWidth="1"/>
    <col min="6" max="17" width="8.625" style="1" customWidth="1"/>
    <col min="18" max="16384" width="9" style="1"/>
  </cols>
  <sheetData>
    <row r="1" spans="1:17" ht="30" customHeight="1">
      <c r="A1" s="260" t="s">
        <v>429</v>
      </c>
      <c r="B1" s="261" t="s">
        <v>430</v>
      </c>
      <c r="C1" s="261"/>
      <c r="D1" s="261"/>
      <c r="E1" s="261"/>
      <c r="F1" s="261"/>
      <c r="G1" s="261"/>
      <c r="H1" s="261"/>
      <c r="I1" s="261"/>
      <c r="J1" s="261"/>
      <c r="K1" s="261"/>
      <c r="L1" s="261"/>
      <c r="M1" s="261"/>
      <c r="N1" s="261"/>
      <c r="O1" s="261"/>
      <c r="P1" s="261"/>
      <c r="Q1" s="261"/>
    </row>
    <row r="2" spans="1:17" ht="18" customHeight="1">
      <c r="A2" s="260"/>
      <c r="B2" s="262" t="s">
        <v>431</v>
      </c>
      <c r="C2" s="263"/>
      <c r="D2" s="264"/>
      <c r="E2" s="265"/>
      <c r="F2" s="266" t="s">
        <v>432</v>
      </c>
      <c r="G2" s="267" t="s">
        <v>433</v>
      </c>
      <c r="H2" s="267" t="s">
        <v>434</v>
      </c>
      <c r="I2" s="267" t="s">
        <v>435</v>
      </c>
      <c r="J2" s="267" t="s">
        <v>436</v>
      </c>
      <c r="K2" s="267" t="s">
        <v>437</v>
      </c>
      <c r="L2" s="267" t="s">
        <v>438</v>
      </c>
      <c r="M2" s="267" t="s">
        <v>439</v>
      </c>
      <c r="N2" s="267" t="s">
        <v>440</v>
      </c>
      <c r="O2" s="267" t="s">
        <v>441</v>
      </c>
      <c r="P2" s="267" t="s">
        <v>442</v>
      </c>
      <c r="Q2" s="268" t="s">
        <v>443</v>
      </c>
    </row>
    <row r="3" spans="1:17" ht="18" customHeight="1">
      <c r="A3" s="260"/>
      <c r="B3" s="269" t="s">
        <v>444</v>
      </c>
      <c r="C3" s="270"/>
      <c r="D3" s="271" t="s">
        <v>445</v>
      </c>
      <c r="E3" s="27"/>
      <c r="F3" s="272"/>
      <c r="G3" s="273" t="s">
        <v>446</v>
      </c>
      <c r="H3" s="274" t="s">
        <v>447</v>
      </c>
      <c r="I3" s="273"/>
      <c r="J3" s="66" t="s">
        <v>448</v>
      </c>
      <c r="K3" s="273" t="s">
        <v>449</v>
      </c>
      <c r="L3" s="273"/>
      <c r="M3" s="273"/>
      <c r="N3" s="273" t="s">
        <v>450</v>
      </c>
      <c r="O3" s="273" t="s">
        <v>451</v>
      </c>
      <c r="P3" s="273"/>
      <c r="Q3" s="275"/>
    </row>
    <row r="4" spans="1:17" ht="18" customHeight="1">
      <c r="A4" s="260"/>
      <c r="B4" s="276"/>
      <c r="C4" s="277"/>
      <c r="D4" s="278" t="s">
        <v>452</v>
      </c>
      <c r="E4" s="42"/>
      <c r="F4" s="279" t="s">
        <v>453</v>
      </c>
      <c r="G4" s="280"/>
      <c r="H4" s="280"/>
      <c r="I4" s="281"/>
      <c r="J4" s="280" t="s">
        <v>448</v>
      </c>
      <c r="K4" s="280"/>
      <c r="L4" s="280"/>
      <c r="M4" s="280"/>
      <c r="N4" s="281" t="s">
        <v>450</v>
      </c>
      <c r="O4" s="280"/>
      <c r="P4" s="280"/>
      <c r="Q4" s="282" t="s">
        <v>454</v>
      </c>
    </row>
    <row r="5" spans="1:17" ht="18" customHeight="1">
      <c r="A5" s="260"/>
      <c r="B5" s="283"/>
      <c r="C5" s="284"/>
      <c r="D5" s="285" t="s">
        <v>455</v>
      </c>
      <c r="E5" s="286"/>
      <c r="F5" s="287"/>
      <c r="G5" s="288"/>
      <c r="H5" s="288"/>
      <c r="I5" s="288"/>
      <c r="J5" s="288"/>
      <c r="K5" s="288" t="s">
        <v>456</v>
      </c>
      <c r="L5" s="288" t="s">
        <v>172</v>
      </c>
      <c r="M5" s="288"/>
      <c r="N5" s="288"/>
      <c r="O5" s="288"/>
      <c r="P5" s="288"/>
      <c r="Q5" s="289"/>
    </row>
    <row r="6" spans="1:17" ht="18" customHeight="1">
      <c r="A6" s="260"/>
      <c r="B6" s="269" t="s">
        <v>457</v>
      </c>
      <c r="C6" s="270"/>
      <c r="D6" s="271" t="s">
        <v>458</v>
      </c>
      <c r="E6" s="290"/>
      <c r="F6" s="291" t="s">
        <v>459</v>
      </c>
      <c r="G6" s="273" t="s">
        <v>460</v>
      </c>
      <c r="H6" s="273" t="s">
        <v>461</v>
      </c>
      <c r="I6" s="273" t="s">
        <v>462</v>
      </c>
      <c r="J6" s="273" t="s">
        <v>463</v>
      </c>
      <c r="K6" s="273" t="s">
        <v>453</v>
      </c>
      <c r="L6" s="273" t="s">
        <v>464</v>
      </c>
      <c r="M6" s="273" t="s">
        <v>465</v>
      </c>
      <c r="N6" s="273"/>
      <c r="O6" s="273"/>
      <c r="P6" s="273"/>
      <c r="Q6" s="275"/>
    </row>
    <row r="7" spans="1:17" ht="18" customHeight="1">
      <c r="A7" s="260"/>
      <c r="B7" s="276"/>
      <c r="C7" s="277"/>
      <c r="D7" s="292" t="s">
        <v>466</v>
      </c>
      <c r="E7" s="293" t="s">
        <v>467</v>
      </c>
      <c r="F7" s="279"/>
      <c r="G7" s="294" t="s">
        <v>468</v>
      </c>
      <c r="H7" s="280" t="s">
        <v>469</v>
      </c>
      <c r="I7" s="280" t="s">
        <v>470</v>
      </c>
      <c r="J7" s="280" t="s">
        <v>471</v>
      </c>
      <c r="K7" s="280" t="s">
        <v>472</v>
      </c>
      <c r="L7" s="280" t="s">
        <v>473</v>
      </c>
      <c r="M7" s="280" t="s">
        <v>474</v>
      </c>
      <c r="N7" s="280" t="s">
        <v>475</v>
      </c>
      <c r="O7" s="280"/>
      <c r="P7" s="280"/>
      <c r="Q7" s="282"/>
    </row>
    <row r="8" spans="1:17" ht="18" customHeight="1">
      <c r="A8" s="260"/>
      <c r="B8" s="276"/>
      <c r="C8" s="277"/>
      <c r="D8" s="295"/>
      <c r="E8" s="293"/>
      <c r="F8" s="296"/>
      <c r="G8" s="297" t="s">
        <v>476</v>
      </c>
      <c r="H8" s="298" t="s">
        <v>477</v>
      </c>
      <c r="I8" s="298" t="s">
        <v>478</v>
      </c>
      <c r="J8" s="298" t="s">
        <v>479</v>
      </c>
      <c r="K8" s="298" t="s">
        <v>480</v>
      </c>
      <c r="L8" s="298" t="s">
        <v>481</v>
      </c>
      <c r="M8" s="298" t="s">
        <v>482</v>
      </c>
      <c r="N8" s="298" t="s">
        <v>483</v>
      </c>
      <c r="O8" s="298"/>
      <c r="P8" s="298"/>
      <c r="Q8" s="299"/>
    </row>
    <row r="9" spans="1:17" ht="18" customHeight="1">
      <c r="A9" s="260"/>
      <c r="B9" s="276"/>
      <c r="C9" s="277"/>
      <c r="D9" s="295"/>
      <c r="E9" s="300" t="s">
        <v>484</v>
      </c>
      <c r="F9" s="279"/>
      <c r="G9" s="280" t="s">
        <v>485</v>
      </c>
      <c r="H9" s="280" t="s">
        <v>486</v>
      </c>
      <c r="I9" s="280" t="s">
        <v>487</v>
      </c>
      <c r="J9" s="280" t="s">
        <v>488</v>
      </c>
      <c r="K9" s="280" t="s">
        <v>489</v>
      </c>
      <c r="L9" s="280" t="s">
        <v>490</v>
      </c>
      <c r="M9" s="280" t="s">
        <v>491</v>
      </c>
      <c r="N9" s="280"/>
      <c r="O9" s="301"/>
      <c r="P9" s="280"/>
      <c r="Q9" s="282"/>
    </row>
    <row r="10" spans="1:17" ht="18" customHeight="1">
      <c r="A10" s="260"/>
      <c r="B10" s="276"/>
      <c r="C10" s="277"/>
      <c r="D10" s="295"/>
      <c r="E10" s="300"/>
      <c r="F10" s="296"/>
      <c r="G10" s="298" t="s">
        <v>492</v>
      </c>
      <c r="H10" s="298" t="s">
        <v>493</v>
      </c>
      <c r="I10" s="298" t="s">
        <v>494</v>
      </c>
      <c r="J10" s="298" t="s">
        <v>495</v>
      </c>
      <c r="K10" s="298" t="s">
        <v>496</v>
      </c>
      <c r="L10" s="298" t="s">
        <v>497</v>
      </c>
      <c r="M10" s="298" t="s">
        <v>498</v>
      </c>
      <c r="N10" s="298"/>
      <c r="O10" s="302"/>
      <c r="P10" s="298"/>
      <c r="Q10" s="299"/>
    </row>
    <row r="11" spans="1:17" ht="18" customHeight="1">
      <c r="A11" s="260"/>
      <c r="B11" s="276"/>
      <c r="C11" s="277"/>
      <c r="D11" s="295"/>
      <c r="E11" s="303" t="s">
        <v>499</v>
      </c>
      <c r="F11" s="279" t="s">
        <v>500</v>
      </c>
      <c r="G11" s="280" t="s">
        <v>501</v>
      </c>
      <c r="H11" s="280" t="s">
        <v>502</v>
      </c>
      <c r="I11" s="280" t="s">
        <v>503</v>
      </c>
      <c r="J11" s="280" t="s">
        <v>504</v>
      </c>
      <c r="K11" s="280" t="s">
        <v>504</v>
      </c>
      <c r="L11" s="280" t="s">
        <v>505</v>
      </c>
      <c r="M11" s="280" t="s">
        <v>506</v>
      </c>
      <c r="N11" s="280" t="s">
        <v>507</v>
      </c>
      <c r="O11" s="301"/>
      <c r="P11" s="280"/>
      <c r="Q11" s="282"/>
    </row>
    <row r="12" spans="1:17" ht="18" customHeight="1">
      <c r="A12" s="260"/>
      <c r="B12" s="276"/>
      <c r="C12" s="277"/>
      <c r="D12" s="304"/>
      <c r="E12" s="303"/>
      <c r="F12" s="296"/>
      <c r="G12" s="298" t="s">
        <v>508</v>
      </c>
      <c r="H12" s="298" t="s">
        <v>509</v>
      </c>
      <c r="I12" s="298" t="s">
        <v>510</v>
      </c>
      <c r="J12" s="298" t="s">
        <v>511</v>
      </c>
      <c r="K12" s="298" t="s">
        <v>511</v>
      </c>
      <c r="L12" s="298" t="s">
        <v>512</v>
      </c>
      <c r="M12" s="298" t="s">
        <v>513</v>
      </c>
      <c r="N12" s="298" t="s">
        <v>483</v>
      </c>
      <c r="O12" s="302"/>
      <c r="P12" s="298"/>
      <c r="Q12" s="299"/>
    </row>
    <row r="13" spans="1:17" ht="18" customHeight="1">
      <c r="A13" s="260"/>
      <c r="B13" s="276"/>
      <c r="C13" s="277"/>
      <c r="D13" s="305" t="s">
        <v>514</v>
      </c>
      <c r="E13" s="306"/>
      <c r="F13" s="307"/>
      <c r="G13" s="308" t="s">
        <v>515</v>
      </c>
      <c r="H13" s="308"/>
      <c r="I13" s="308"/>
      <c r="J13" s="308"/>
      <c r="K13" s="308" t="s">
        <v>516</v>
      </c>
      <c r="L13" s="308"/>
      <c r="M13" s="308"/>
      <c r="N13" s="308"/>
      <c r="O13" s="308"/>
      <c r="P13" s="308"/>
      <c r="Q13" s="309"/>
    </row>
    <row r="14" spans="1:17" ht="18" customHeight="1">
      <c r="A14" s="260"/>
      <c r="B14" s="269" t="s">
        <v>517</v>
      </c>
      <c r="C14" s="270"/>
      <c r="D14" s="310" t="s">
        <v>518</v>
      </c>
      <c r="E14" s="311"/>
      <c r="F14" s="312" t="s">
        <v>519</v>
      </c>
      <c r="G14" s="313"/>
      <c r="H14" s="313"/>
      <c r="I14" s="313"/>
      <c r="J14" s="313"/>
      <c r="K14" s="313"/>
      <c r="L14" s="313"/>
      <c r="M14" s="313"/>
      <c r="N14" s="313"/>
      <c r="O14" s="313"/>
      <c r="P14" s="313"/>
      <c r="Q14" s="314"/>
    </row>
    <row r="15" spans="1:17" ht="18" customHeight="1">
      <c r="A15" s="260"/>
      <c r="B15" s="276"/>
      <c r="C15" s="277"/>
      <c r="D15" s="315" t="s">
        <v>466</v>
      </c>
      <c r="E15" s="316" t="s">
        <v>520</v>
      </c>
      <c r="F15" s="291"/>
      <c r="G15" s="281" t="s">
        <v>521</v>
      </c>
      <c r="H15" s="281"/>
      <c r="I15" s="281" t="s">
        <v>522</v>
      </c>
      <c r="J15" s="281" t="s">
        <v>523</v>
      </c>
      <c r="K15" s="281"/>
      <c r="L15" s="281" t="s">
        <v>524</v>
      </c>
      <c r="M15" s="281"/>
      <c r="N15" s="281"/>
      <c r="O15" s="281"/>
      <c r="P15" s="281"/>
      <c r="Q15" s="317"/>
    </row>
    <row r="16" spans="1:17" ht="18" customHeight="1">
      <c r="A16" s="260"/>
      <c r="B16" s="276"/>
      <c r="C16" s="277"/>
      <c r="D16" s="318"/>
      <c r="E16" s="316" t="s">
        <v>525</v>
      </c>
      <c r="F16" s="291"/>
      <c r="G16" s="281"/>
      <c r="H16" s="281"/>
      <c r="I16" s="281" t="s">
        <v>526</v>
      </c>
      <c r="J16" s="281"/>
      <c r="K16" s="281"/>
      <c r="L16" s="281"/>
      <c r="M16" s="281"/>
      <c r="N16" s="319"/>
      <c r="O16" s="280"/>
      <c r="P16" s="280"/>
      <c r="Q16" s="282"/>
    </row>
    <row r="17" spans="1:17" ht="18" customHeight="1">
      <c r="A17" s="260"/>
      <c r="B17" s="276"/>
      <c r="C17" s="277"/>
      <c r="D17" s="318"/>
      <c r="E17" s="316" t="s">
        <v>527</v>
      </c>
      <c r="F17" s="291"/>
      <c r="G17" s="281"/>
      <c r="H17" s="281" t="s">
        <v>528</v>
      </c>
      <c r="I17" s="281" t="s">
        <v>529</v>
      </c>
      <c r="J17" s="281"/>
      <c r="K17" s="281" t="s">
        <v>530</v>
      </c>
      <c r="L17" s="281" t="s">
        <v>531</v>
      </c>
      <c r="M17" s="281"/>
      <c r="N17" s="319"/>
      <c r="O17" s="280"/>
      <c r="P17" s="280"/>
      <c r="Q17" s="282"/>
    </row>
    <row r="18" spans="1:17" ht="18" customHeight="1">
      <c r="A18" s="260"/>
      <c r="B18" s="276"/>
      <c r="C18" s="277"/>
      <c r="D18" s="320"/>
      <c r="E18" s="316" t="s">
        <v>532</v>
      </c>
      <c r="F18" s="291"/>
      <c r="G18" s="281" t="s">
        <v>533</v>
      </c>
      <c r="H18" s="281" t="s">
        <v>534</v>
      </c>
      <c r="I18" s="281"/>
      <c r="J18" s="281" t="s">
        <v>535</v>
      </c>
      <c r="K18" s="281" t="s">
        <v>536</v>
      </c>
      <c r="L18" s="281" t="s">
        <v>537</v>
      </c>
      <c r="M18" s="281" t="s">
        <v>538</v>
      </c>
      <c r="N18" s="321" t="s">
        <v>483</v>
      </c>
      <c r="O18" s="280"/>
      <c r="P18" s="280"/>
      <c r="Q18" s="282"/>
    </row>
    <row r="19" spans="1:17" ht="18" customHeight="1">
      <c r="A19" s="260"/>
      <c r="B19" s="283"/>
      <c r="C19" s="284"/>
      <c r="D19" s="322" t="s">
        <v>539</v>
      </c>
      <c r="E19" s="323"/>
      <c r="F19" s="324" t="s">
        <v>540</v>
      </c>
      <c r="G19" s="325"/>
      <c r="H19" s="325"/>
      <c r="I19" s="325"/>
      <c r="J19" s="325"/>
      <c r="K19" s="325"/>
      <c r="L19" s="325"/>
      <c r="M19" s="325"/>
      <c r="N19" s="325"/>
      <c r="O19" s="325"/>
      <c r="P19" s="325"/>
      <c r="Q19" s="326"/>
    </row>
    <row r="20" spans="1:17" ht="18" customHeight="1">
      <c r="A20" s="260"/>
      <c r="B20" s="327" t="s">
        <v>541</v>
      </c>
      <c r="C20" s="328"/>
      <c r="D20" s="322" t="s">
        <v>542</v>
      </c>
      <c r="E20" s="323"/>
      <c r="F20" s="324" t="s">
        <v>540</v>
      </c>
      <c r="G20" s="325"/>
      <c r="H20" s="325"/>
      <c r="I20" s="325"/>
      <c r="J20" s="325"/>
      <c r="K20" s="325"/>
      <c r="L20" s="325"/>
      <c r="M20" s="325"/>
      <c r="N20" s="325"/>
      <c r="O20" s="325"/>
      <c r="P20" s="325"/>
      <c r="Q20" s="326"/>
    </row>
    <row r="21" spans="1:17" ht="18" customHeight="1">
      <c r="A21" s="260"/>
      <c r="B21" s="329" t="s">
        <v>543</v>
      </c>
      <c r="C21" s="330" t="s">
        <v>544</v>
      </c>
      <c r="D21" s="331" t="s">
        <v>545</v>
      </c>
      <c r="E21" s="332"/>
      <c r="F21" s="333" t="s">
        <v>546</v>
      </c>
      <c r="G21" s="334" t="s">
        <v>547</v>
      </c>
      <c r="H21" s="334" t="s">
        <v>548</v>
      </c>
      <c r="I21" s="334" t="s">
        <v>549</v>
      </c>
      <c r="J21" s="334" t="s">
        <v>550</v>
      </c>
      <c r="K21" s="334" t="s">
        <v>475</v>
      </c>
      <c r="L21" s="334" t="s">
        <v>551</v>
      </c>
      <c r="M21" s="334"/>
      <c r="N21" s="334"/>
      <c r="O21" s="334"/>
      <c r="P21" s="334"/>
      <c r="Q21" s="335"/>
    </row>
    <row r="22" spans="1:17" ht="18" customHeight="1">
      <c r="A22" s="260"/>
      <c r="B22" s="276"/>
      <c r="C22" s="277"/>
      <c r="D22" s="336"/>
      <c r="E22" s="337"/>
      <c r="F22" s="296" t="s">
        <v>552</v>
      </c>
      <c r="G22" s="298" t="s">
        <v>553</v>
      </c>
      <c r="H22" s="298" t="s">
        <v>554</v>
      </c>
      <c r="I22" s="298" t="s">
        <v>555</v>
      </c>
      <c r="J22" s="298" t="s">
        <v>556</v>
      </c>
      <c r="K22" s="298" t="s">
        <v>557</v>
      </c>
      <c r="L22" s="298" t="s">
        <v>558</v>
      </c>
      <c r="M22" s="298"/>
      <c r="N22" s="298"/>
      <c r="O22" s="298"/>
      <c r="P22" s="298"/>
      <c r="Q22" s="299"/>
    </row>
    <row r="23" spans="1:17" ht="18" customHeight="1">
      <c r="A23" s="260"/>
      <c r="B23" s="276"/>
      <c r="C23" s="277"/>
      <c r="D23" s="336"/>
      <c r="E23" s="337"/>
      <c r="F23" s="338"/>
      <c r="G23" s="280" t="s">
        <v>485</v>
      </c>
      <c r="H23" s="280" t="s">
        <v>559</v>
      </c>
      <c r="I23" s="280" t="s">
        <v>560</v>
      </c>
      <c r="J23" s="280"/>
      <c r="K23" s="280" t="s">
        <v>561</v>
      </c>
      <c r="L23" s="280"/>
      <c r="M23" s="280"/>
      <c r="N23" s="280"/>
      <c r="O23" s="280"/>
      <c r="P23" s="280"/>
      <c r="Q23" s="282"/>
    </row>
    <row r="24" spans="1:17" ht="18" customHeight="1">
      <c r="A24" s="260"/>
      <c r="B24" s="276"/>
      <c r="C24" s="277"/>
      <c r="D24" s="336"/>
      <c r="E24" s="337"/>
      <c r="F24" s="339"/>
      <c r="G24" s="298" t="s">
        <v>562</v>
      </c>
      <c r="H24" s="298" t="s">
        <v>563</v>
      </c>
      <c r="I24" s="298" t="s">
        <v>564</v>
      </c>
      <c r="J24" s="298"/>
      <c r="K24" s="298" t="s">
        <v>565</v>
      </c>
      <c r="L24" s="298"/>
      <c r="M24" s="298"/>
      <c r="N24" s="298"/>
      <c r="O24" s="298"/>
      <c r="P24" s="298"/>
      <c r="Q24" s="299"/>
    </row>
    <row r="25" spans="1:17" ht="18" customHeight="1">
      <c r="A25" s="260"/>
      <c r="B25" s="276"/>
      <c r="C25" s="277"/>
      <c r="D25" s="336"/>
      <c r="E25" s="337"/>
      <c r="F25" s="340"/>
      <c r="G25" s="341" t="s">
        <v>566</v>
      </c>
      <c r="H25" s="341" t="s">
        <v>567</v>
      </c>
      <c r="I25" s="341"/>
      <c r="J25" s="341"/>
      <c r="K25" s="341"/>
      <c r="L25" s="280"/>
      <c r="M25" s="280"/>
      <c r="N25" s="280"/>
      <c r="O25" s="280"/>
      <c r="P25" s="280"/>
      <c r="Q25" s="282"/>
    </row>
    <row r="26" spans="1:17" ht="18" customHeight="1">
      <c r="A26" s="260"/>
      <c r="B26" s="342"/>
      <c r="C26" s="343"/>
      <c r="D26" s="344"/>
      <c r="E26" s="345"/>
      <c r="F26" s="346"/>
      <c r="G26" s="347" t="s">
        <v>568</v>
      </c>
      <c r="H26" s="347" t="s">
        <v>569</v>
      </c>
      <c r="I26" s="347"/>
      <c r="J26" s="347"/>
      <c r="K26" s="347"/>
      <c r="L26" s="347"/>
      <c r="M26" s="347"/>
      <c r="N26" s="347"/>
      <c r="O26" s="347"/>
      <c r="P26" s="347"/>
      <c r="Q26" s="348"/>
    </row>
    <row r="27" spans="1:17" ht="18" customHeight="1">
      <c r="A27" s="260"/>
      <c r="B27" s="329" t="s">
        <v>570</v>
      </c>
      <c r="C27" s="330" t="s">
        <v>571</v>
      </c>
      <c r="D27" s="271" t="s">
        <v>380</v>
      </c>
      <c r="E27" s="290"/>
      <c r="F27" s="272"/>
      <c r="G27" s="273" t="s">
        <v>572</v>
      </c>
      <c r="H27" s="273"/>
      <c r="I27" s="273"/>
      <c r="J27" s="273"/>
      <c r="K27" s="273"/>
      <c r="L27" s="273" t="s">
        <v>573</v>
      </c>
      <c r="M27" s="273"/>
      <c r="N27" s="273" t="s">
        <v>574</v>
      </c>
      <c r="O27" s="273"/>
      <c r="P27" s="273"/>
      <c r="Q27" s="275"/>
    </row>
    <row r="28" spans="1:17" ht="18" customHeight="1">
      <c r="A28" s="260"/>
      <c r="B28" s="349"/>
      <c r="C28" s="350"/>
      <c r="D28" s="351" t="s">
        <v>575</v>
      </c>
      <c r="E28" s="352"/>
      <c r="F28" s="291"/>
      <c r="G28" s="281"/>
      <c r="H28" s="281"/>
      <c r="I28" s="281"/>
      <c r="J28" s="281"/>
      <c r="K28" s="281"/>
      <c r="L28" s="281"/>
      <c r="M28" s="281"/>
      <c r="N28" s="281" t="s">
        <v>576</v>
      </c>
      <c r="O28" s="281"/>
      <c r="P28" s="281"/>
      <c r="Q28" s="317"/>
    </row>
    <row r="29" spans="1:17" ht="18" customHeight="1">
      <c r="A29" s="260"/>
      <c r="B29" s="342"/>
      <c r="C29" s="343"/>
      <c r="D29" s="285" t="s">
        <v>577</v>
      </c>
      <c r="E29" s="353"/>
      <c r="F29" s="354" t="s">
        <v>578</v>
      </c>
      <c r="G29" s="355"/>
      <c r="H29" s="355"/>
      <c r="I29" s="355"/>
      <c r="J29" s="355"/>
      <c r="K29" s="355"/>
      <c r="L29" s="355"/>
      <c r="M29" s="355"/>
      <c r="N29" s="355"/>
      <c r="O29" s="355"/>
      <c r="P29" s="355"/>
      <c r="Q29" s="356"/>
    </row>
    <row r="30" spans="1:17" ht="20.100000000000001" customHeight="1">
      <c r="A30" s="260"/>
    </row>
    <row r="31" spans="1:17" ht="18" customHeight="1"/>
  </sheetData>
  <mergeCells count="21">
    <mergeCell ref="B27:B29"/>
    <mergeCell ref="C27:C29"/>
    <mergeCell ref="F29:Q29"/>
    <mergeCell ref="F14:Q14"/>
    <mergeCell ref="D15:D18"/>
    <mergeCell ref="F19:Q19"/>
    <mergeCell ref="B20:C20"/>
    <mergeCell ref="F20:Q20"/>
    <mergeCell ref="B21:B26"/>
    <mergeCell ref="C21:C26"/>
    <mergeCell ref="D21:E26"/>
    <mergeCell ref="A1:A30"/>
    <mergeCell ref="B1:Q1"/>
    <mergeCell ref="B2:D2"/>
    <mergeCell ref="B3:C5"/>
    <mergeCell ref="B6:C13"/>
    <mergeCell ref="D7:D12"/>
    <mergeCell ref="E7:E8"/>
    <mergeCell ref="E9:E10"/>
    <mergeCell ref="E11:E12"/>
    <mergeCell ref="B14:C19"/>
  </mergeCells>
  <phoneticPr fontId="3"/>
  <printOptions verticalCentered="1"/>
  <pageMargins left="0.31496062992125984" right="0.19685039370078741" top="0.78740157480314965" bottom="0"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1D8F9-360E-4548-951C-0C9303F8C678}">
  <dimension ref="A1:F143"/>
  <sheetViews>
    <sheetView showGridLines="0" topLeftCell="A52" zoomScaleNormal="100" zoomScaleSheetLayoutView="100" workbookViewId="0"/>
  </sheetViews>
  <sheetFormatPr defaultRowHeight="20.100000000000001" customHeight="1"/>
  <cols>
    <col min="1" max="1" width="27.625" style="1" customWidth="1"/>
    <col min="2" max="3" width="14.625" style="1" customWidth="1"/>
    <col min="4" max="4" width="14.625" style="77" customWidth="1"/>
    <col min="5" max="5" width="17.625" style="1" customWidth="1"/>
    <col min="6" max="16384" width="9" style="1"/>
  </cols>
  <sheetData>
    <row r="1" spans="1:6" s="10" customFormat="1" ht="20.100000000000001" customHeight="1">
      <c r="A1" s="357" t="s">
        <v>579</v>
      </c>
      <c r="B1" s="357"/>
      <c r="C1" s="357"/>
      <c r="D1" s="357"/>
      <c r="E1" s="357"/>
    </row>
    <row r="2" spans="1:6" s="8" customFormat="1" ht="20.100000000000001" customHeight="1">
      <c r="D2" s="79"/>
    </row>
    <row r="3" spans="1:6" ht="20.100000000000001" customHeight="1">
      <c r="A3" s="10" t="s">
        <v>580</v>
      </c>
      <c r="C3" s="1" t="s">
        <v>581</v>
      </c>
    </row>
    <row r="4" spans="1:6" ht="18" customHeight="1">
      <c r="A4" s="80" t="s">
        <v>137</v>
      </c>
      <c r="B4" s="81" t="s">
        <v>582</v>
      </c>
      <c r="C4" s="81" t="s">
        <v>583</v>
      </c>
      <c r="D4" s="82" t="s">
        <v>140</v>
      </c>
      <c r="E4" s="83" t="s">
        <v>141</v>
      </c>
    </row>
    <row r="5" spans="1:6" ht="18" customHeight="1">
      <c r="A5" s="84" t="s">
        <v>142</v>
      </c>
      <c r="B5" s="85"/>
      <c r="C5" s="85"/>
      <c r="D5" s="86"/>
      <c r="E5" s="87" t="s">
        <v>143</v>
      </c>
    </row>
    <row r="6" spans="1:6" ht="18" customHeight="1">
      <c r="A6" s="88" t="s">
        <v>144</v>
      </c>
      <c r="B6" s="85"/>
      <c r="C6" s="85"/>
      <c r="D6" s="86"/>
      <c r="E6" s="87"/>
    </row>
    <row r="7" spans="1:6" ht="18" customHeight="1">
      <c r="A7" s="88" t="s">
        <v>145</v>
      </c>
      <c r="B7" s="89">
        <f>SUM(B8:B10)</f>
        <v>462000</v>
      </c>
      <c r="C7" s="90">
        <f>SUM(C8:C10)</f>
        <v>542000</v>
      </c>
      <c r="D7" s="90">
        <f>C7-B7</f>
        <v>80000</v>
      </c>
      <c r="E7" s="91"/>
    </row>
    <row r="8" spans="1:6" ht="18" customHeight="1">
      <c r="A8" s="88" t="s">
        <v>146</v>
      </c>
      <c r="B8" s="89">
        <v>0</v>
      </c>
      <c r="C8" s="90">
        <v>2000</v>
      </c>
      <c r="D8" s="90">
        <f>C8-B8</f>
        <v>2000</v>
      </c>
      <c r="E8" s="92"/>
    </row>
    <row r="9" spans="1:6" ht="18" customHeight="1">
      <c r="A9" s="88" t="s">
        <v>147</v>
      </c>
      <c r="B9" s="89">
        <v>146000</v>
      </c>
      <c r="C9" s="90">
        <v>180000</v>
      </c>
      <c r="D9" s="90">
        <f>C9-B9</f>
        <v>34000</v>
      </c>
      <c r="E9" s="92"/>
    </row>
    <row r="10" spans="1:6" ht="18" customHeight="1">
      <c r="A10" s="88" t="s">
        <v>148</v>
      </c>
      <c r="B10" s="89">
        <v>316000</v>
      </c>
      <c r="C10" s="90">
        <v>360000</v>
      </c>
      <c r="D10" s="90">
        <f>C10-B10</f>
        <v>44000</v>
      </c>
      <c r="E10" s="92"/>
    </row>
    <row r="11" spans="1:6" s="70" customFormat="1" ht="18" customHeight="1">
      <c r="A11" s="88" t="s">
        <v>149</v>
      </c>
      <c r="B11" s="89">
        <f>B12+B18</f>
        <v>3578368</v>
      </c>
      <c r="C11" s="90">
        <f>C12+C18</f>
        <v>5713000</v>
      </c>
      <c r="D11" s="90">
        <f t="shared" ref="D11:D36" si="0">C11-B11</f>
        <v>2134632</v>
      </c>
      <c r="E11" s="91"/>
    </row>
    <row r="12" spans="1:6" s="70" customFormat="1" ht="18" customHeight="1">
      <c r="A12" s="88" t="s">
        <v>150</v>
      </c>
      <c r="B12" s="89">
        <f>B13</f>
        <v>2578368</v>
      </c>
      <c r="C12" s="90">
        <f>C13</f>
        <v>2513000</v>
      </c>
      <c r="D12" s="90">
        <f>C12-B12</f>
        <v>-65368</v>
      </c>
      <c r="E12" s="91"/>
    </row>
    <row r="13" spans="1:6" s="70" customFormat="1" ht="18" customHeight="1">
      <c r="A13" s="88" t="s">
        <v>151</v>
      </c>
      <c r="B13" s="89">
        <f>SUM(B14:B17)</f>
        <v>2578368</v>
      </c>
      <c r="C13" s="90">
        <f>SUM(C14:C17)</f>
        <v>2513000</v>
      </c>
      <c r="D13" s="90">
        <f t="shared" si="0"/>
        <v>-65368</v>
      </c>
      <c r="E13" s="91"/>
    </row>
    <row r="14" spans="1:6" s="70" customFormat="1" ht="18" customHeight="1">
      <c r="A14" s="94" t="s">
        <v>152</v>
      </c>
      <c r="B14" s="89">
        <v>115368</v>
      </c>
      <c r="C14" s="90">
        <v>0</v>
      </c>
      <c r="D14" s="90">
        <f t="shared" si="0"/>
        <v>-115368</v>
      </c>
      <c r="E14" s="92" t="s">
        <v>153</v>
      </c>
    </row>
    <row r="15" spans="1:6" s="70" customFormat="1" ht="18" customHeight="1">
      <c r="A15" s="94" t="s">
        <v>154</v>
      </c>
      <c r="B15" s="89">
        <v>150000</v>
      </c>
      <c r="C15" s="90">
        <v>200000</v>
      </c>
      <c r="D15" s="90">
        <f t="shared" si="0"/>
        <v>50000</v>
      </c>
      <c r="E15" s="92" t="s">
        <v>155</v>
      </c>
    </row>
    <row r="16" spans="1:6" s="70" customFormat="1" ht="18" customHeight="1">
      <c r="A16" s="96" t="s">
        <v>156</v>
      </c>
      <c r="B16" s="89">
        <v>2113000</v>
      </c>
      <c r="C16" s="90">
        <v>2113000</v>
      </c>
      <c r="D16" s="90">
        <f t="shared" si="0"/>
        <v>0</v>
      </c>
      <c r="E16" s="92" t="s">
        <v>157</v>
      </c>
      <c r="F16" s="254"/>
    </row>
    <row r="17" spans="1:5" s="70" customFormat="1" ht="18" customHeight="1">
      <c r="A17" s="88" t="s">
        <v>158</v>
      </c>
      <c r="B17" s="103">
        <v>200000</v>
      </c>
      <c r="C17" s="98">
        <v>200000</v>
      </c>
      <c r="D17" s="90">
        <f>C17-B17</f>
        <v>0</v>
      </c>
      <c r="E17" s="92" t="s">
        <v>584</v>
      </c>
    </row>
    <row r="18" spans="1:5" s="70" customFormat="1" ht="18" customHeight="1">
      <c r="A18" s="88" t="s">
        <v>162</v>
      </c>
      <c r="B18" s="89">
        <f>B19+B21</f>
        <v>1000000</v>
      </c>
      <c r="C18" s="90">
        <f>C19+C21</f>
        <v>3200000</v>
      </c>
      <c r="D18" s="90">
        <f t="shared" si="0"/>
        <v>2200000</v>
      </c>
      <c r="E18" s="91"/>
    </row>
    <row r="19" spans="1:5" s="70" customFormat="1" ht="18" customHeight="1">
      <c r="A19" s="88" t="s">
        <v>151</v>
      </c>
      <c r="B19" s="89">
        <v>0</v>
      </c>
      <c r="C19" s="90">
        <v>0</v>
      </c>
      <c r="D19" s="90">
        <f t="shared" si="0"/>
        <v>0</v>
      </c>
      <c r="E19" s="91"/>
    </row>
    <row r="20" spans="1:5" s="70" customFormat="1" ht="18" customHeight="1">
      <c r="A20" s="94" t="s">
        <v>163</v>
      </c>
      <c r="B20" s="89">
        <v>0</v>
      </c>
      <c r="C20" s="90">
        <v>0</v>
      </c>
      <c r="D20" s="90">
        <f t="shared" si="0"/>
        <v>0</v>
      </c>
      <c r="E20" s="92"/>
    </row>
    <row r="21" spans="1:5" s="70" customFormat="1" ht="18" customHeight="1">
      <c r="A21" s="100" t="s">
        <v>585</v>
      </c>
      <c r="B21" s="358">
        <f>SUM(B22:B24)</f>
        <v>1000000</v>
      </c>
      <c r="C21" s="101">
        <f>SUM(C22:C24)</f>
        <v>3200000</v>
      </c>
      <c r="D21" s="101">
        <f t="shared" si="0"/>
        <v>2200000</v>
      </c>
      <c r="E21" s="102"/>
    </row>
    <row r="22" spans="1:5" s="70" customFormat="1" ht="18" customHeight="1">
      <c r="A22" s="100" t="s">
        <v>586</v>
      </c>
      <c r="B22" s="358">
        <v>0</v>
      </c>
      <c r="C22" s="101">
        <v>500000</v>
      </c>
      <c r="D22" s="101">
        <f t="shared" si="0"/>
        <v>500000</v>
      </c>
      <c r="E22" s="102"/>
    </row>
    <row r="23" spans="1:5" s="70" customFormat="1" ht="18" customHeight="1">
      <c r="A23" s="100" t="s">
        <v>186</v>
      </c>
      <c r="B23" s="358">
        <v>1000000</v>
      </c>
      <c r="C23" s="101">
        <v>2200000</v>
      </c>
      <c r="D23" s="101">
        <f t="shared" si="0"/>
        <v>1200000</v>
      </c>
      <c r="E23" s="102"/>
    </row>
    <row r="24" spans="1:5" s="70" customFormat="1" ht="18" customHeight="1">
      <c r="A24" s="100" t="s">
        <v>587</v>
      </c>
      <c r="B24" s="358">
        <v>0</v>
      </c>
      <c r="C24" s="101">
        <v>500000</v>
      </c>
      <c r="D24" s="101">
        <f t="shared" si="0"/>
        <v>500000</v>
      </c>
      <c r="E24" s="102"/>
    </row>
    <row r="25" spans="1:5" s="70" customFormat="1" ht="18" customHeight="1">
      <c r="A25" s="88" t="s">
        <v>165</v>
      </c>
      <c r="B25" s="89">
        <f>SUM(B26:B30)</f>
        <v>2513000</v>
      </c>
      <c r="C25" s="90">
        <f>SUM(C26:C30)</f>
        <v>5080000</v>
      </c>
      <c r="D25" s="90">
        <f t="shared" si="0"/>
        <v>2567000</v>
      </c>
      <c r="E25" s="92"/>
    </row>
    <row r="26" spans="1:5" s="70" customFormat="1" ht="18" customHeight="1">
      <c r="A26" s="94" t="s">
        <v>588</v>
      </c>
      <c r="B26" s="103">
        <v>1063000</v>
      </c>
      <c r="C26" s="98">
        <v>1000000</v>
      </c>
      <c r="D26" s="98">
        <f t="shared" si="0"/>
        <v>-63000</v>
      </c>
      <c r="E26" s="105"/>
    </row>
    <row r="27" spans="1:5" s="70" customFormat="1" ht="18" customHeight="1">
      <c r="A27" s="94" t="s">
        <v>589</v>
      </c>
      <c r="B27" s="103">
        <v>450000</v>
      </c>
      <c r="C27" s="98">
        <v>3000000</v>
      </c>
      <c r="D27" s="98">
        <f t="shared" si="0"/>
        <v>2550000</v>
      </c>
      <c r="E27" s="105"/>
    </row>
    <row r="28" spans="1:5" s="70" customFormat="1" ht="18" customHeight="1">
      <c r="A28" s="94" t="s">
        <v>590</v>
      </c>
      <c r="B28" s="103">
        <v>1000000</v>
      </c>
      <c r="C28" s="98">
        <v>0</v>
      </c>
      <c r="D28" s="98">
        <f t="shared" si="0"/>
        <v>-1000000</v>
      </c>
      <c r="E28" s="105" t="s">
        <v>591</v>
      </c>
    </row>
    <row r="29" spans="1:5" s="70" customFormat="1" ht="18" customHeight="1">
      <c r="A29" s="94" t="s">
        <v>592</v>
      </c>
      <c r="B29" s="103">
        <v>0</v>
      </c>
      <c r="C29" s="98">
        <v>1000000</v>
      </c>
      <c r="D29" s="98">
        <f>C29-B29</f>
        <v>1000000</v>
      </c>
      <c r="E29" s="105" t="s">
        <v>591</v>
      </c>
    </row>
    <row r="30" spans="1:5" s="70" customFormat="1" ht="18" customHeight="1">
      <c r="A30" s="94" t="s">
        <v>171</v>
      </c>
      <c r="B30" s="103">
        <v>0</v>
      </c>
      <c r="C30" s="98">
        <v>80000</v>
      </c>
      <c r="D30" s="106">
        <f t="shared" si="0"/>
        <v>80000</v>
      </c>
      <c r="E30" s="107" t="s">
        <v>172</v>
      </c>
    </row>
    <row r="31" spans="1:5" s="70" customFormat="1" ht="18" customHeight="1">
      <c r="A31" s="88" t="s">
        <v>173</v>
      </c>
      <c r="B31" s="89">
        <f>SUM(B32:B34)</f>
        <v>58416</v>
      </c>
      <c r="C31" s="90">
        <f>SUM(C32:C34)</f>
        <v>154214</v>
      </c>
      <c r="D31" s="90">
        <f t="shared" si="0"/>
        <v>95798</v>
      </c>
      <c r="E31" s="92"/>
    </row>
    <row r="32" spans="1:5" s="70" customFormat="1" ht="18" customHeight="1">
      <c r="A32" s="94" t="s">
        <v>174</v>
      </c>
      <c r="B32" s="103">
        <v>15116</v>
      </c>
      <c r="C32" s="98">
        <v>14</v>
      </c>
      <c r="D32" s="98">
        <f t="shared" si="0"/>
        <v>-15102</v>
      </c>
      <c r="E32" s="105"/>
    </row>
    <row r="33" spans="1:5" s="70" customFormat="1" ht="18" customHeight="1">
      <c r="A33" s="94" t="s">
        <v>175</v>
      </c>
      <c r="B33" s="187">
        <v>43300</v>
      </c>
      <c r="C33" s="106">
        <v>54200</v>
      </c>
      <c r="D33" s="106">
        <f t="shared" si="0"/>
        <v>10900</v>
      </c>
      <c r="E33" s="108"/>
    </row>
    <row r="34" spans="1:5" s="70" customFormat="1" ht="18" customHeight="1">
      <c r="A34" s="88" t="s">
        <v>176</v>
      </c>
      <c r="B34" s="89">
        <v>0</v>
      </c>
      <c r="C34" s="90">
        <v>100000</v>
      </c>
      <c r="D34" s="90">
        <f>C34-B34</f>
        <v>100000</v>
      </c>
      <c r="E34" s="92"/>
    </row>
    <row r="35" spans="1:5" s="70" customFormat="1" ht="18" customHeight="1">
      <c r="A35" s="109" t="s">
        <v>177</v>
      </c>
      <c r="B35" s="358">
        <v>1138271</v>
      </c>
      <c r="C35" s="101">
        <v>2910786</v>
      </c>
      <c r="D35" s="101">
        <f t="shared" si="0"/>
        <v>1772515</v>
      </c>
      <c r="E35" s="102"/>
    </row>
    <row r="36" spans="1:5" ht="18" customHeight="1" thickBot="1">
      <c r="A36" s="359" t="s">
        <v>178</v>
      </c>
      <c r="B36" s="360">
        <f>B7+B11+B25+B31+B35</f>
        <v>7750055</v>
      </c>
      <c r="C36" s="361">
        <f>C7+C11+C25+C31+C35</f>
        <v>14400000</v>
      </c>
      <c r="D36" s="361">
        <f t="shared" si="0"/>
        <v>6649945</v>
      </c>
      <c r="E36" s="188"/>
    </row>
    <row r="37" spans="1:5" s="70" customFormat="1" ht="18" customHeight="1" thickTop="1">
      <c r="A37" s="362" t="s">
        <v>179</v>
      </c>
      <c r="B37" s="363"/>
      <c r="C37" s="364"/>
      <c r="D37" s="364"/>
      <c r="E37" s="365"/>
    </row>
    <row r="38" spans="1:5" s="70" customFormat="1" ht="18" customHeight="1">
      <c r="A38" s="88" t="s">
        <v>180</v>
      </c>
      <c r="B38" s="89"/>
      <c r="C38" s="90"/>
      <c r="D38" s="90"/>
      <c r="E38" s="91"/>
    </row>
    <row r="39" spans="1:5" s="70" customFormat="1" ht="18" customHeight="1">
      <c r="A39" s="88" t="s">
        <v>181</v>
      </c>
      <c r="B39" s="89">
        <f>SUM(B40:B44)</f>
        <v>3338800</v>
      </c>
      <c r="C39" s="90">
        <f>SUM(C40:C44)</f>
        <v>4060000</v>
      </c>
      <c r="D39" s="90">
        <f t="shared" ref="D39:D44" si="1">C39-B39</f>
        <v>721200</v>
      </c>
      <c r="E39" s="91"/>
    </row>
    <row r="40" spans="1:5" ht="18" customHeight="1">
      <c r="A40" s="94" t="s">
        <v>152</v>
      </c>
      <c r="B40" s="103">
        <v>230812</v>
      </c>
      <c r="C40" s="98">
        <v>0</v>
      </c>
      <c r="D40" s="98">
        <f t="shared" si="1"/>
        <v>-230812</v>
      </c>
      <c r="E40" s="116"/>
    </row>
    <row r="41" spans="1:5" ht="18" customHeight="1">
      <c r="A41" s="94" t="s">
        <v>154</v>
      </c>
      <c r="B41" s="103">
        <v>261023</v>
      </c>
      <c r="C41" s="98">
        <v>280000</v>
      </c>
      <c r="D41" s="98">
        <f t="shared" si="1"/>
        <v>18977</v>
      </c>
      <c r="E41" s="116"/>
    </row>
    <row r="42" spans="1:5" ht="18" customHeight="1">
      <c r="A42" s="96" t="s">
        <v>156</v>
      </c>
      <c r="B42" s="130">
        <v>2419039</v>
      </c>
      <c r="C42" s="118">
        <v>2500000</v>
      </c>
      <c r="D42" s="98">
        <f t="shared" si="1"/>
        <v>80961</v>
      </c>
      <c r="E42" s="117"/>
    </row>
    <row r="43" spans="1:5" ht="18" customHeight="1">
      <c r="A43" s="88" t="s">
        <v>158</v>
      </c>
      <c r="B43" s="130">
        <v>305121</v>
      </c>
      <c r="C43" s="118">
        <v>280000</v>
      </c>
      <c r="D43" s="98">
        <f t="shared" si="1"/>
        <v>-25121</v>
      </c>
      <c r="E43" s="117"/>
    </row>
    <row r="44" spans="1:5" ht="18" customHeight="1">
      <c r="A44" s="121" t="s">
        <v>182</v>
      </c>
      <c r="B44" s="123">
        <v>122805</v>
      </c>
      <c r="C44" s="122">
        <v>1000000</v>
      </c>
      <c r="D44" s="124">
        <f t="shared" si="1"/>
        <v>877195</v>
      </c>
      <c r="E44" s="125"/>
    </row>
    <row r="45" spans="1:5" ht="18" customHeight="1">
      <c r="A45" s="366"/>
      <c r="B45" s="367"/>
      <c r="C45" s="368"/>
      <c r="D45" s="368"/>
      <c r="E45" s="369"/>
    </row>
    <row r="46" spans="1:5" ht="18" customHeight="1">
      <c r="A46" s="126"/>
      <c r="B46" s="370"/>
      <c r="C46" s="127"/>
      <c r="D46" s="127"/>
      <c r="E46" s="128"/>
    </row>
    <row r="47" spans="1:5" ht="37.5" customHeight="1">
      <c r="A47" s="129" t="s">
        <v>593</v>
      </c>
      <c r="B47" s="129"/>
      <c r="C47" s="129"/>
      <c r="D47" s="129"/>
      <c r="E47" s="129"/>
    </row>
    <row r="48" spans="1:5" s="70" customFormat="1" ht="18" customHeight="1">
      <c r="A48" s="80" t="s">
        <v>137</v>
      </c>
      <c r="B48" s="81" t="s">
        <v>582</v>
      </c>
      <c r="C48" s="81" t="s">
        <v>594</v>
      </c>
      <c r="D48" s="82" t="s">
        <v>140</v>
      </c>
      <c r="E48" s="83" t="s">
        <v>141</v>
      </c>
    </row>
    <row r="49" spans="1:5" s="70" customFormat="1" ht="18" customHeight="1">
      <c r="A49" s="100" t="s">
        <v>585</v>
      </c>
      <c r="B49" s="358">
        <f>SUM(B50:B52)</f>
        <v>1272286</v>
      </c>
      <c r="C49" s="101">
        <f>SUM(C50:C52)</f>
        <v>2150000</v>
      </c>
      <c r="D49" s="101">
        <f t="shared" ref="D49:D54" si="2">C49-B49</f>
        <v>877714</v>
      </c>
      <c r="E49" s="102"/>
    </row>
    <row r="50" spans="1:5" s="70" customFormat="1" ht="18" customHeight="1">
      <c r="A50" s="100" t="s">
        <v>586</v>
      </c>
      <c r="B50" s="358">
        <v>0</v>
      </c>
      <c r="C50" s="101">
        <v>200000</v>
      </c>
      <c r="D50" s="101">
        <f t="shared" si="2"/>
        <v>200000</v>
      </c>
      <c r="E50" s="371" t="s">
        <v>595</v>
      </c>
    </row>
    <row r="51" spans="1:5" s="70" customFormat="1" ht="18" customHeight="1">
      <c r="A51" s="100" t="s">
        <v>186</v>
      </c>
      <c r="B51" s="358">
        <v>1272286</v>
      </c>
      <c r="C51" s="101">
        <v>1500000</v>
      </c>
      <c r="D51" s="101">
        <f t="shared" si="2"/>
        <v>227714</v>
      </c>
      <c r="E51" s="102"/>
    </row>
    <row r="52" spans="1:5" s="70" customFormat="1" ht="18" customHeight="1">
      <c r="A52" s="100" t="s">
        <v>587</v>
      </c>
      <c r="B52" s="358">
        <v>0</v>
      </c>
      <c r="C52" s="101">
        <v>450000</v>
      </c>
      <c r="D52" s="101">
        <f t="shared" si="2"/>
        <v>450000</v>
      </c>
      <c r="E52" s="102"/>
    </row>
    <row r="53" spans="1:5" ht="18" customHeight="1">
      <c r="A53" s="119" t="s">
        <v>183</v>
      </c>
      <c r="B53" s="130">
        <v>0</v>
      </c>
      <c r="C53" s="118">
        <v>50000</v>
      </c>
      <c r="D53" s="120">
        <f t="shared" si="2"/>
        <v>50000</v>
      </c>
      <c r="E53" s="116" t="s">
        <v>596</v>
      </c>
    </row>
    <row r="54" spans="1:5" ht="18" customHeight="1">
      <c r="A54" s="119" t="s">
        <v>185</v>
      </c>
      <c r="B54" s="130">
        <v>45281</v>
      </c>
      <c r="C54" s="118">
        <v>100000</v>
      </c>
      <c r="D54" s="120">
        <f t="shared" si="2"/>
        <v>54719</v>
      </c>
      <c r="E54" s="117"/>
    </row>
    <row r="55" spans="1:5" ht="18" customHeight="1">
      <c r="A55" s="119" t="s">
        <v>187</v>
      </c>
      <c r="B55" s="130">
        <v>0</v>
      </c>
      <c r="C55" s="118">
        <v>20000</v>
      </c>
      <c r="D55" s="120">
        <v>-3316</v>
      </c>
      <c r="E55" s="117"/>
    </row>
    <row r="56" spans="1:5" ht="18" customHeight="1">
      <c r="A56" s="88" t="s">
        <v>188</v>
      </c>
      <c r="B56" s="103">
        <v>0</v>
      </c>
      <c r="C56" s="98">
        <v>200000</v>
      </c>
      <c r="D56" s="98">
        <f>C56-B56</f>
        <v>200000</v>
      </c>
      <c r="E56" s="91"/>
    </row>
    <row r="57" spans="1:5" ht="18" customHeight="1">
      <c r="A57" s="94" t="s">
        <v>189</v>
      </c>
      <c r="B57" s="103">
        <v>0</v>
      </c>
      <c r="C57" s="98">
        <v>80000</v>
      </c>
      <c r="D57" s="98">
        <f>C57-B57</f>
        <v>80000</v>
      </c>
      <c r="E57" s="107" t="s">
        <v>172</v>
      </c>
    </row>
    <row r="58" spans="1:5" ht="18" customHeight="1">
      <c r="A58" s="131" t="s">
        <v>190</v>
      </c>
      <c r="B58" s="103">
        <v>4000</v>
      </c>
      <c r="C58" s="98">
        <v>50000</v>
      </c>
      <c r="D58" s="98">
        <f>C58-B58</f>
        <v>46000</v>
      </c>
      <c r="E58" s="132"/>
    </row>
    <row r="59" spans="1:5" s="70" customFormat="1" ht="18" customHeight="1">
      <c r="A59" s="94" t="s">
        <v>191</v>
      </c>
      <c r="B59" s="372">
        <v>0</v>
      </c>
      <c r="C59" s="98">
        <v>3300000</v>
      </c>
      <c r="D59" s="98">
        <f>C59-B59</f>
        <v>3300000</v>
      </c>
      <c r="E59" s="373" t="s">
        <v>597</v>
      </c>
    </row>
    <row r="60" spans="1:5" s="70" customFormat="1" ht="18" customHeight="1">
      <c r="A60" s="131" t="s">
        <v>192</v>
      </c>
      <c r="B60" s="89">
        <f>SUM(B61:B65)</f>
        <v>159949</v>
      </c>
      <c r="C60" s="90">
        <f>SUM(C61:C65)</f>
        <v>370000</v>
      </c>
      <c r="D60" s="98">
        <f t="shared" ref="D60:D78" si="3">C60-B60</f>
        <v>210051</v>
      </c>
      <c r="E60" s="116"/>
    </row>
    <row r="61" spans="1:5" ht="18" customHeight="1">
      <c r="A61" s="131" t="s">
        <v>193</v>
      </c>
      <c r="B61" s="138">
        <v>10360</v>
      </c>
      <c r="C61" s="133">
        <v>50000</v>
      </c>
      <c r="D61" s="98">
        <f t="shared" si="3"/>
        <v>39640</v>
      </c>
      <c r="E61" s="116"/>
    </row>
    <row r="62" spans="1:5" s="70" customFormat="1" ht="18" customHeight="1">
      <c r="A62" s="131" t="s">
        <v>194</v>
      </c>
      <c r="B62" s="138">
        <v>0</v>
      </c>
      <c r="C62" s="133">
        <v>10000</v>
      </c>
      <c r="D62" s="98">
        <f t="shared" si="3"/>
        <v>10000</v>
      </c>
      <c r="E62" s="91"/>
    </row>
    <row r="63" spans="1:5" ht="18" customHeight="1">
      <c r="A63" s="131" t="s">
        <v>195</v>
      </c>
      <c r="B63" s="138">
        <v>0</v>
      </c>
      <c r="C63" s="133">
        <v>10000</v>
      </c>
      <c r="D63" s="98">
        <f t="shared" si="3"/>
        <v>10000</v>
      </c>
      <c r="E63" s="91"/>
    </row>
    <row r="64" spans="1:5" s="70" customFormat="1" ht="18" customHeight="1">
      <c r="A64" s="131" t="s">
        <v>196</v>
      </c>
      <c r="B64" s="138">
        <v>96244</v>
      </c>
      <c r="C64" s="133">
        <v>100000</v>
      </c>
      <c r="D64" s="98">
        <f t="shared" si="3"/>
        <v>3756</v>
      </c>
      <c r="E64" s="91"/>
    </row>
    <row r="65" spans="1:5" s="70" customFormat="1" ht="18" customHeight="1">
      <c r="A65" s="131" t="s">
        <v>197</v>
      </c>
      <c r="B65" s="138">
        <v>53345</v>
      </c>
      <c r="C65" s="133">
        <v>200000</v>
      </c>
      <c r="D65" s="98">
        <f t="shared" si="3"/>
        <v>146655</v>
      </c>
      <c r="E65" s="91"/>
    </row>
    <row r="66" spans="1:5" ht="18" customHeight="1">
      <c r="A66" s="134" t="s">
        <v>198</v>
      </c>
      <c r="B66" s="374">
        <f>B39+B49+B53+B54+B55+B56+B57+B58+B59+B60</f>
        <v>4820316</v>
      </c>
      <c r="C66" s="374">
        <f>C39+C49+C53+C54+C55+C56+C57+C58+C59+C60</f>
        <v>10380000</v>
      </c>
      <c r="D66" s="136">
        <f t="shared" si="3"/>
        <v>5559684</v>
      </c>
      <c r="E66" s="137"/>
    </row>
    <row r="67" spans="1:5" ht="18" customHeight="1">
      <c r="A67" s="88" t="s">
        <v>199</v>
      </c>
      <c r="B67" s="89"/>
      <c r="C67" s="90"/>
      <c r="D67" s="90"/>
      <c r="E67" s="91"/>
    </row>
    <row r="68" spans="1:5" ht="18" customHeight="1">
      <c r="A68" s="131" t="s">
        <v>200</v>
      </c>
      <c r="B68" s="138">
        <v>0</v>
      </c>
      <c r="C68" s="133">
        <v>2000000</v>
      </c>
      <c r="D68" s="98">
        <f t="shared" si="3"/>
        <v>2000000</v>
      </c>
      <c r="E68" s="116"/>
    </row>
    <row r="69" spans="1:5" ht="18" customHeight="1">
      <c r="A69" s="131" t="s">
        <v>201</v>
      </c>
      <c r="B69" s="103">
        <v>0</v>
      </c>
      <c r="C69" s="98">
        <v>200000</v>
      </c>
      <c r="D69" s="98">
        <f t="shared" si="3"/>
        <v>200000</v>
      </c>
      <c r="E69" s="116"/>
    </row>
    <row r="70" spans="1:5" ht="18" customHeight="1">
      <c r="A70" s="94" t="s">
        <v>598</v>
      </c>
      <c r="B70" s="89">
        <v>4602</v>
      </c>
      <c r="C70" s="90">
        <v>200000</v>
      </c>
      <c r="D70" s="98">
        <f>C70-B70</f>
        <v>195398</v>
      </c>
      <c r="E70" s="116"/>
    </row>
    <row r="71" spans="1:5" s="70" customFormat="1" ht="18" customHeight="1">
      <c r="A71" s="131" t="s">
        <v>203</v>
      </c>
      <c r="B71" s="103">
        <v>0</v>
      </c>
      <c r="C71" s="98">
        <v>50000</v>
      </c>
      <c r="D71" s="98">
        <f t="shared" si="3"/>
        <v>50000</v>
      </c>
      <c r="E71" s="116"/>
    </row>
    <row r="72" spans="1:5" s="70" customFormat="1" ht="18" customHeight="1">
      <c r="A72" s="131" t="s">
        <v>204</v>
      </c>
      <c r="B72" s="103">
        <v>2312</v>
      </c>
      <c r="C72" s="98">
        <v>0</v>
      </c>
      <c r="D72" s="98">
        <f t="shared" si="3"/>
        <v>-2312</v>
      </c>
      <c r="E72" s="116"/>
    </row>
    <row r="73" spans="1:5" ht="18" customHeight="1">
      <c r="A73" s="131" t="s">
        <v>206</v>
      </c>
      <c r="B73" s="187">
        <v>0</v>
      </c>
      <c r="C73" s="106">
        <v>30000</v>
      </c>
      <c r="D73" s="90">
        <f t="shared" si="3"/>
        <v>30000</v>
      </c>
      <c r="E73" s="91"/>
    </row>
    <row r="74" spans="1:5" ht="18" customHeight="1">
      <c r="A74" s="131" t="s">
        <v>207</v>
      </c>
      <c r="B74" s="375">
        <v>1948</v>
      </c>
      <c r="C74" s="139">
        <v>30000</v>
      </c>
      <c r="D74" s="90">
        <f t="shared" si="3"/>
        <v>28052</v>
      </c>
      <c r="E74" s="91"/>
    </row>
    <row r="75" spans="1:5" ht="18" customHeight="1">
      <c r="A75" s="131" t="s">
        <v>208</v>
      </c>
      <c r="B75" s="103">
        <v>10091</v>
      </c>
      <c r="C75" s="133">
        <v>200000</v>
      </c>
      <c r="D75" s="90">
        <f t="shared" si="3"/>
        <v>189909</v>
      </c>
      <c r="E75" s="140"/>
    </row>
    <row r="76" spans="1:5" ht="18" customHeight="1">
      <c r="A76" s="141" t="s">
        <v>209</v>
      </c>
      <c r="B76" s="376">
        <f>SUM(B68:B75)</f>
        <v>18953</v>
      </c>
      <c r="C76" s="142">
        <f>SUM(C68:C75)</f>
        <v>2710000</v>
      </c>
      <c r="D76" s="142">
        <f t="shared" si="3"/>
        <v>2691047</v>
      </c>
      <c r="E76" s="117"/>
    </row>
    <row r="77" spans="1:5" ht="18" customHeight="1" thickBot="1">
      <c r="A77" s="143" t="s">
        <v>210</v>
      </c>
      <c r="B77" s="377">
        <f>SUM(B66+B76)</f>
        <v>4839269</v>
      </c>
      <c r="C77" s="144">
        <f>SUM(C66+C76)</f>
        <v>13090000</v>
      </c>
      <c r="D77" s="144">
        <f>C77-B77</f>
        <v>8250731</v>
      </c>
      <c r="E77" s="145"/>
    </row>
    <row r="78" spans="1:5" ht="18" customHeight="1" thickTop="1">
      <c r="A78" s="378" t="s">
        <v>211</v>
      </c>
      <c r="B78" s="379">
        <f>SUM(B36-B77)</f>
        <v>2910786</v>
      </c>
      <c r="C78" s="380">
        <f>SUM(C36-C77)</f>
        <v>1310000</v>
      </c>
      <c r="D78" s="380">
        <f t="shared" si="3"/>
        <v>-1600786</v>
      </c>
      <c r="E78" s="381"/>
    </row>
    <row r="79" spans="1:5" s="70" customFormat="1" ht="18" customHeight="1">
      <c r="A79" s="149" t="s">
        <v>212</v>
      </c>
      <c r="B79" s="382"/>
      <c r="C79" s="383"/>
      <c r="D79" s="152"/>
      <c r="E79" s="153"/>
    </row>
    <row r="80" spans="1:5" s="70" customFormat="1" ht="18" customHeight="1">
      <c r="A80" s="154" t="s">
        <v>213</v>
      </c>
      <c r="B80" s="155"/>
      <c r="C80" s="384"/>
      <c r="D80" s="157"/>
      <c r="E80" s="116"/>
    </row>
    <row r="81" spans="1:5" s="70" customFormat="1" ht="18" customHeight="1">
      <c r="A81" s="158" t="s">
        <v>214</v>
      </c>
      <c r="B81" s="159">
        <v>0</v>
      </c>
      <c r="C81" s="385">
        <v>0</v>
      </c>
      <c r="D81" s="161">
        <v>0</v>
      </c>
      <c r="E81" s="105"/>
    </row>
    <row r="82" spans="1:5" ht="18" customHeight="1">
      <c r="A82" s="158" t="s">
        <v>215</v>
      </c>
      <c r="B82" s="159">
        <v>0</v>
      </c>
      <c r="C82" s="385">
        <v>0</v>
      </c>
      <c r="D82" s="161">
        <v>0</v>
      </c>
      <c r="E82" s="105"/>
    </row>
    <row r="83" spans="1:5" s="70" customFormat="1" ht="18" customHeight="1">
      <c r="A83" s="158" t="s">
        <v>216</v>
      </c>
      <c r="B83" s="159">
        <v>0</v>
      </c>
      <c r="C83" s="385">
        <v>0</v>
      </c>
      <c r="D83" s="161">
        <v>0</v>
      </c>
      <c r="E83" s="105"/>
    </row>
    <row r="84" spans="1:5" s="70" customFormat="1" ht="18" customHeight="1">
      <c r="A84" s="162" t="s">
        <v>217</v>
      </c>
      <c r="B84" s="163">
        <v>0</v>
      </c>
      <c r="C84" s="386">
        <v>0</v>
      </c>
      <c r="D84" s="164">
        <v>0</v>
      </c>
      <c r="E84" s="165"/>
    </row>
    <row r="85" spans="1:5" s="167" customFormat="1" ht="18" customHeight="1">
      <c r="A85" s="168" t="s">
        <v>218</v>
      </c>
      <c r="B85" s="169"/>
      <c r="C85" s="387"/>
      <c r="D85" s="171"/>
      <c r="E85" s="172"/>
    </row>
    <row r="86" spans="1:5" s="70" customFormat="1" ht="18" customHeight="1">
      <c r="A86" s="158" t="s">
        <v>219</v>
      </c>
      <c r="B86" s="159">
        <v>0</v>
      </c>
      <c r="C86" s="385">
        <v>0</v>
      </c>
      <c r="D86" s="161">
        <v>0</v>
      </c>
      <c r="E86" s="105"/>
    </row>
    <row r="87" spans="1:5" s="70" customFormat="1" ht="18" customHeight="1">
      <c r="A87" s="158" t="s">
        <v>220</v>
      </c>
      <c r="B87" s="159">
        <v>0</v>
      </c>
      <c r="C87" s="385">
        <v>500000</v>
      </c>
      <c r="D87" s="161">
        <v>0</v>
      </c>
      <c r="E87" s="105"/>
    </row>
    <row r="88" spans="1:5" s="167" customFormat="1" ht="18" customHeight="1">
      <c r="A88" s="158" t="s">
        <v>221</v>
      </c>
      <c r="B88" s="159">
        <v>0</v>
      </c>
      <c r="C88" s="385">
        <v>0</v>
      </c>
      <c r="D88" s="161">
        <v>0</v>
      </c>
      <c r="E88" s="105"/>
    </row>
    <row r="89" spans="1:5" s="167" customFormat="1" ht="18" customHeight="1">
      <c r="A89" s="173" t="s">
        <v>222</v>
      </c>
      <c r="B89" s="163">
        <v>0</v>
      </c>
      <c r="C89" s="164">
        <f>SUM(C86:C88)</f>
        <v>500000</v>
      </c>
      <c r="D89" s="174">
        <v>0</v>
      </c>
      <c r="E89" s="165"/>
    </row>
    <row r="90" spans="1:5" s="70" customFormat="1" ht="18" customHeight="1">
      <c r="A90" s="175" t="s">
        <v>223</v>
      </c>
      <c r="B90" s="176">
        <v>0</v>
      </c>
      <c r="C90" s="177">
        <f>C84-C89</f>
        <v>-500000</v>
      </c>
      <c r="D90" s="177">
        <v>0</v>
      </c>
      <c r="E90" s="178"/>
    </row>
    <row r="91" spans="1:5" s="167" customFormat="1" ht="18" customHeight="1">
      <c r="A91" s="388" t="s">
        <v>224</v>
      </c>
      <c r="B91" s="389">
        <v>0</v>
      </c>
      <c r="C91" s="390">
        <f>C78+C90</f>
        <v>810000</v>
      </c>
      <c r="D91" s="200">
        <f>C91-B91</f>
        <v>810000</v>
      </c>
      <c r="E91" s="391"/>
    </row>
    <row r="92" spans="1:5" s="70" customFormat="1" ht="20.100000000000001" customHeight="1">
      <c r="A92" s="1"/>
      <c r="B92" s="1"/>
      <c r="C92" s="1"/>
      <c r="D92" s="77"/>
      <c r="E92" s="1"/>
    </row>
    <row r="93" spans="1:5" s="70" customFormat="1" ht="20.100000000000001" customHeight="1">
      <c r="A93" s="1"/>
      <c r="B93" s="1"/>
      <c r="C93" s="1"/>
      <c r="D93" s="77"/>
      <c r="E93" s="1"/>
    </row>
    <row r="94" spans="1:5" s="70" customFormat="1" ht="20.100000000000001" customHeight="1">
      <c r="A94" s="1"/>
      <c r="B94" s="1"/>
      <c r="C94" s="1"/>
      <c r="D94" s="77"/>
      <c r="E94" s="1"/>
    </row>
    <row r="95" spans="1:5" ht="19.5" customHeight="1">
      <c r="A95" s="129" t="s">
        <v>599</v>
      </c>
      <c r="B95" s="129"/>
      <c r="C95" s="129"/>
      <c r="D95" s="129"/>
      <c r="E95" s="129"/>
    </row>
    <row r="96" spans="1:5" s="70" customFormat="1" ht="20.100000000000001" customHeight="1">
      <c r="A96" s="80" t="s">
        <v>137</v>
      </c>
      <c r="B96" s="81" t="s">
        <v>582</v>
      </c>
      <c r="C96" s="81" t="s">
        <v>594</v>
      </c>
      <c r="D96" s="82" t="s">
        <v>140</v>
      </c>
      <c r="E96" s="83" t="s">
        <v>141</v>
      </c>
    </row>
    <row r="97" spans="1:5" s="70" customFormat="1" ht="20.100000000000001" customHeight="1">
      <c r="A97" s="182" t="s">
        <v>225</v>
      </c>
      <c r="B97" s="183">
        <v>7750055</v>
      </c>
      <c r="C97" s="392">
        <f>C36+C84</f>
        <v>14400000</v>
      </c>
      <c r="D97" s="185">
        <f>C97-B97</f>
        <v>6649945</v>
      </c>
      <c r="E97" s="393"/>
    </row>
    <row r="98" spans="1:5" s="70" customFormat="1" ht="20.100000000000001" customHeight="1">
      <c r="A98" s="186" t="s">
        <v>226</v>
      </c>
      <c r="B98" s="187">
        <v>4839269</v>
      </c>
      <c r="C98" s="106">
        <f>C77+C89+C91</f>
        <v>14400000</v>
      </c>
      <c r="D98" s="90">
        <f>C98-B98</f>
        <v>9560731</v>
      </c>
      <c r="E98" s="91"/>
    </row>
    <row r="99" spans="1:5" s="70" customFormat="1" ht="20.100000000000001" customHeight="1">
      <c r="A99" s="189" t="s">
        <v>227</v>
      </c>
      <c r="B99" s="190">
        <f>B97-B98</f>
        <v>2910786</v>
      </c>
      <c r="C99" s="191">
        <v>0</v>
      </c>
      <c r="D99" s="191">
        <f>C99-B99</f>
        <v>-2910786</v>
      </c>
      <c r="E99" s="137" t="s">
        <v>228</v>
      </c>
    </row>
    <row r="100" spans="1:5" s="70" customFormat="1" ht="20.100000000000001" customHeight="1">
      <c r="A100" s="394"/>
      <c r="B100" s="395"/>
      <c r="C100" s="396"/>
      <c r="D100" s="396"/>
      <c r="E100" s="397"/>
    </row>
    <row r="101" spans="1:5" ht="20.100000000000001" customHeight="1">
      <c r="A101" s="1" t="s">
        <v>600</v>
      </c>
    </row>
    <row r="102" spans="1:5" ht="18" customHeight="1">
      <c r="A102" s="1" t="s">
        <v>231</v>
      </c>
    </row>
    <row r="103" spans="1:5" ht="9.9499999999999993" customHeight="1">
      <c r="A103" s="8"/>
      <c r="B103" s="8"/>
      <c r="C103" s="8"/>
      <c r="D103" s="79"/>
      <c r="E103" s="8"/>
    </row>
    <row r="104" spans="1:5" ht="18" customHeight="1">
      <c r="A104" s="80" t="s">
        <v>137</v>
      </c>
      <c r="B104" s="81" t="s">
        <v>582</v>
      </c>
      <c r="C104" s="81" t="s">
        <v>594</v>
      </c>
      <c r="D104" s="82" t="s">
        <v>140</v>
      </c>
      <c r="E104" s="83" t="s">
        <v>141</v>
      </c>
    </row>
    <row r="105" spans="1:5" ht="18" customHeight="1">
      <c r="A105" s="193" t="s">
        <v>236</v>
      </c>
      <c r="B105" s="115"/>
      <c r="C105" s="115"/>
      <c r="D105" s="115"/>
      <c r="E105" s="87" t="s">
        <v>143</v>
      </c>
    </row>
    <row r="106" spans="1:5" ht="18" customHeight="1">
      <c r="A106" s="194" t="s">
        <v>237</v>
      </c>
      <c r="B106" s="106">
        <v>2002325</v>
      </c>
      <c r="C106" s="106">
        <f>B109</f>
        <v>2002325</v>
      </c>
      <c r="D106" s="98">
        <f>C106-B106</f>
        <v>0</v>
      </c>
      <c r="E106" s="116"/>
    </row>
    <row r="107" spans="1:5" ht="18" customHeight="1">
      <c r="A107" s="194" t="s">
        <v>238</v>
      </c>
      <c r="B107" s="106">
        <v>0</v>
      </c>
      <c r="C107" s="106">
        <v>0</v>
      </c>
      <c r="D107" s="98">
        <f>C107-B107</f>
        <v>0</v>
      </c>
      <c r="E107" s="116"/>
    </row>
    <row r="108" spans="1:5" ht="18" customHeight="1">
      <c r="A108" s="195" t="s">
        <v>239</v>
      </c>
      <c r="B108" s="139">
        <v>0</v>
      </c>
      <c r="C108" s="139">
        <v>0</v>
      </c>
      <c r="D108" s="98">
        <f>C108-B108</f>
        <v>0</v>
      </c>
      <c r="E108" s="117"/>
    </row>
    <row r="109" spans="1:5" ht="18" customHeight="1">
      <c r="A109" s="173" t="s">
        <v>240</v>
      </c>
      <c r="B109" s="191">
        <v>2002325</v>
      </c>
      <c r="C109" s="191">
        <f>SUM(C106:C108)</f>
        <v>2002325</v>
      </c>
      <c r="D109" s="191">
        <f>C109-B109</f>
        <v>0</v>
      </c>
      <c r="E109" s="137"/>
    </row>
    <row r="110" spans="1:5" ht="18" customHeight="1">
      <c r="A110" s="196" t="s">
        <v>241</v>
      </c>
      <c r="B110" s="197"/>
      <c r="C110" s="197"/>
      <c r="D110" s="197"/>
      <c r="E110" s="153"/>
    </row>
    <row r="111" spans="1:5" s="70" customFormat="1" ht="18" customHeight="1">
      <c r="A111" s="194" t="s">
        <v>242</v>
      </c>
      <c r="B111" s="106">
        <v>0</v>
      </c>
      <c r="C111" s="106">
        <v>0</v>
      </c>
      <c r="D111" s="98">
        <f>C111-B111</f>
        <v>0</v>
      </c>
      <c r="E111" s="116"/>
    </row>
    <row r="112" spans="1:5" s="70" customFormat="1" ht="18" customHeight="1">
      <c r="A112" s="198" t="s">
        <v>226</v>
      </c>
      <c r="B112" s="191">
        <v>0</v>
      </c>
      <c r="C112" s="191">
        <v>0</v>
      </c>
      <c r="D112" s="191">
        <f>C112-B112</f>
        <v>0</v>
      </c>
      <c r="E112" s="137"/>
    </row>
    <row r="113" spans="1:5" s="70" customFormat="1" ht="18" customHeight="1">
      <c r="A113" s="199" t="s">
        <v>243</v>
      </c>
      <c r="B113" s="200">
        <v>2002325</v>
      </c>
      <c r="C113" s="200">
        <f>SUM(C109-C112)</f>
        <v>2002325</v>
      </c>
      <c r="D113" s="200">
        <f>C113-B113</f>
        <v>0</v>
      </c>
      <c r="E113" s="137" t="s">
        <v>228</v>
      </c>
    </row>
    <row r="114" spans="1:5" s="70" customFormat="1" ht="18" customHeight="1">
      <c r="A114" s="1"/>
      <c r="B114" s="1"/>
      <c r="C114" s="1"/>
      <c r="D114" s="77"/>
      <c r="E114" s="1"/>
    </row>
    <row r="115" spans="1:5" ht="18" customHeight="1">
      <c r="A115" s="10" t="s">
        <v>244</v>
      </c>
    </row>
    <row r="116" spans="1:5" ht="9.9499999999999993" customHeight="1">
      <c r="A116" s="8"/>
      <c r="B116" s="8"/>
      <c r="C116" s="8"/>
      <c r="D116" s="79"/>
      <c r="E116" s="8"/>
    </row>
    <row r="117" spans="1:5" ht="18" customHeight="1">
      <c r="A117" s="80" t="s">
        <v>137</v>
      </c>
      <c r="B117" s="81" t="s">
        <v>582</v>
      </c>
      <c r="C117" s="81" t="s">
        <v>594</v>
      </c>
      <c r="D117" s="82" t="s">
        <v>140</v>
      </c>
      <c r="E117" s="83" t="s">
        <v>141</v>
      </c>
    </row>
    <row r="118" spans="1:5" ht="18" customHeight="1">
      <c r="A118" s="193" t="s">
        <v>236</v>
      </c>
      <c r="B118" s="115"/>
      <c r="C118" s="115"/>
      <c r="D118" s="115"/>
      <c r="E118" s="87" t="s">
        <v>143</v>
      </c>
    </row>
    <row r="119" spans="1:5" ht="18" customHeight="1">
      <c r="A119" s="194" t="s">
        <v>237</v>
      </c>
      <c r="B119" s="106">
        <v>100000</v>
      </c>
      <c r="C119" s="106">
        <v>100000</v>
      </c>
      <c r="D119" s="98">
        <f>C119-B119</f>
        <v>0</v>
      </c>
      <c r="E119" s="116"/>
    </row>
    <row r="120" spans="1:5" ht="18" customHeight="1">
      <c r="A120" s="194" t="s">
        <v>238</v>
      </c>
      <c r="B120" s="106">
        <v>0</v>
      </c>
      <c r="C120" s="106">
        <v>0</v>
      </c>
      <c r="D120" s="98">
        <f>C120-B120</f>
        <v>0</v>
      </c>
      <c r="E120" s="116"/>
    </row>
    <row r="121" spans="1:5" ht="18" customHeight="1">
      <c r="A121" s="195" t="s">
        <v>239</v>
      </c>
      <c r="B121" s="139">
        <v>0</v>
      </c>
      <c r="C121" s="139">
        <v>0</v>
      </c>
      <c r="D121" s="98">
        <f>C121-B121</f>
        <v>0</v>
      </c>
      <c r="E121" s="117"/>
    </row>
    <row r="122" spans="1:5" ht="18" customHeight="1">
      <c r="A122" s="173" t="s">
        <v>240</v>
      </c>
      <c r="B122" s="191">
        <f>SUM(B119:B121)</f>
        <v>100000</v>
      </c>
      <c r="C122" s="191">
        <f>SUM(C119:C121)</f>
        <v>100000</v>
      </c>
      <c r="D122" s="191">
        <f>C122-B122</f>
        <v>0</v>
      </c>
      <c r="E122" s="137"/>
    </row>
    <row r="123" spans="1:5" ht="18" customHeight="1">
      <c r="A123" s="196" t="s">
        <v>241</v>
      </c>
      <c r="B123" s="197"/>
      <c r="C123" s="197"/>
      <c r="D123" s="197"/>
      <c r="E123" s="153"/>
    </row>
    <row r="124" spans="1:5" s="70" customFormat="1" ht="18" customHeight="1">
      <c r="A124" s="194" t="s">
        <v>242</v>
      </c>
      <c r="B124" s="106">
        <v>0</v>
      </c>
      <c r="C124" s="106">
        <v>0</v>
      </c>
      <c r="D124" s="98">
        <f>C124-B124</f>
        <v>0</v>
      </c>
      <c r="E124" s="116"/>
    </row>
    <row r="125" spans="1:5" s="70" customFormat="1" ht="18" customHeight="1">
      <c r="A125" s="198" t="s">
        <v>226</v>
      </c>
      <c r="B125" s="191">
        <v>0</v>
      </c>
      <c r="C125" s="191">
        <v>0</v>
      </c>
      <c r="D125" s="191">
        <f>C125-B125</f>
        <v>0</v>
      </c>
      <c r="E125" s="137"/>
    </row>
    <row r="126" spans="1:5" s="70" customFormat="1" ht="18" customHeight="1">
      <c r="A126" s="199" t="s">
        <v>243</v>
      </c>
      <c r="B126" s="200">
        <f>SUM(B122-B125)</f>
        <v>100000</v>
      </c>
      <c r="C126" s="200">
        <f>SUM(C122-C125)</f>
        <v>100000</v>
      </c>
      <c r="D126" s="200">
        <f>C126-B126</f>
        <v>0</v>
      </c>
      <c r="E126" s="137" t="s">
        <v>228</v>
      </c>
    </row>
    <row r="127" spans="1:5" s="70" customFormat="1" ht="18" customHeight="1">
      <c r="A127" s="1"/>
      <c r="B127" s="1"/>
      <c r="C127" s="1"/>
      <c r="D127" s="77"/>
      <c r="E127" s="1"/>
    </row>
    <row r="128" spans="1:5" ht="18" customHeight="1">
      <c r="A128" s="10" t="s">
        <v>601</v>
      </c>
    </row>
    <row r="129" spans="1:5" ht="9.9499999999999993" customHeight="1">
      <c r="A129" s="8"/>
      <c r="B129" s="8"/>
      <c r="C129" s="8"/>
      <c r="D129" s="79"/>
      <c r="E129" s="8"/>
    </row>
    <row r="130" spans="1:5" ht="18" customHeight="1">
      <c r="A130" s="80" t="s">
        <v>137</v>
      </c>
      <c r="B130" s="81" t="s">
        <v>582</v>
      </c>
      <c r="C130" s="81" t="s">
        <v>594</v>
      </c>
      <c r="D130" s="82" t="s">
        <v>140</v>
      </c>
      <c r="E130" s="83" t="s">
        <v>141</v>
      </c>
    </row>
    <row r="131" spans="1:5" ht="18" customHeight="1">
      <c r="A131" s="193" t="s">
        <v>236</v>
      </c>
      <c r="B131" s="115"/>
      <c r="C131" s="115"/>
      <c r="D131" s="115"/>
      <c r="E131" s="87" t="s">
        <v>143</v>
      </c>
    </row>
    <row r="132" spans="1:5" ht="18" customHeight="1">
      <c r="A132" s="194" t="s">
        <v>237</v>
      </c>
      <c r="B132" s="106">
        <v>0</v>
      </c>
      <c r="C132" s="106">
        <v>500000</v>
      </c>
      <c r="D132" s="98">
        <f>C132-B132</f>
        <v>500000</v>
      </c>
      <c r="E132" s="116"/>
    </row>
    <row r="133" spans="1:5" ht="18" customHeight="1">
      <c r="A133" s="194" t="s">
        <v>238</v>
      </c>
      <c r="B133" s="106">
        <v>0</v>
      </c>
      <c r="C133" s="106">
        <v>0</v>
      </c>
      <c r="D133" s="98">
        <f>C133-B133</f>
        <v>0</v>
      </c>
      <c r="E133" s="116"/>
    </row>
    <row r="134" spans="1:5" ht="18" customHeight="1">
      <c r="A134" s="195" t="s">
        <v>239</v>
      </c>
      <c r="B134" s="139">
        <v>0</v>
      </c>
      <c r="C134" s="139">
        <v>0</v>
      </c>
      <c r="D134" s="98">
        <f>C134-B134</f>
        <v>0</v>
      </c>
      <c r="E134" s="117"/>
    </row>
    <row r="135" spans="1:5" ht="18" customHeight="1">
      <c r="A135" s="173" t="s">
        <v>240</v>
      </c>
      <c r="B135" s="191">
        <f>SUM(B132:B134)</f>
        <v>0</v>
      </c>
      <c r="C135" s="191">
        <f>SUM(C132:C134)</f>
        <v>500000</v>
      </c>
      <c r="D135" s="191">
        <f>C135-B135</f>
        <v>500000</v>
      </c>
      <c r="E135" s="137"/>
    </row>
    <row r="136" spans="1:5" ht="18" customHeight="1">
      <c r="A136" s="196" t="s">
        <v>241</v>
      </c>
      <c r="B136" s="197"/>
      <c r="C136" s="197"/>
      <c r="D136" s="197"/>
      <c r="E136" s="153"/>
    </row>
    <row r="137" spans="1:5" s="70" customFormat="1" ht="18" customHeight="1">
      <c r="A137" s="194" t="s">
        <v>242</v>
      </c>
      <c r="B137" s="106">
        <v>0</v>
      </c>
      <c r="C137" s="106">
        <v>0</v>
      </c>
      <c r="D137" s="98">
        <f>C137-B137</f>
        <v>0</v>
      </c>
      <c r="E137" s="116"/>
    </row>
    <row r="138" spans="1:5" s="70" customFormat="1" ht="18" customHeight="1">
      <c r="A138" s="198" t="s">
        <v>226</v>
      </c>
      <c r="B138" s="191">
        <v>0</v>
      </c>
      <c r="C138" s="191">
        <v>0</v>
      </c>
      <c r="D138" s="191">
        <f>C138-B138</f>
        <v>0</v>
      </c>
      <c r="E138" s="137"/>
    </row>
    <row r="139" spans="1:5" s="70" customFormat="1" ht="18" customHeight="1">
      <c r="A139" s="199" t="s">
        <v>243</v>
      </c>
      <c r="B139" s="200">
        <f>SUM(B135-B138)</f>
        <v>0</v>
      </c>
      <c r="C139" s="200">
        <f>SUM(C135-C138)</f>
        <v>500000</v>
      </c>
      <c r="D139" s="200">
        <f>C139-B139</f>
        <v>500000</v>
      </c>
      <c r="E139" s="137" t="s">
        <v>228</v>
      </c>
    </row>
    <row r="143" spans="1:5" ht="31.5" customHeight="1">
      <c r="A143" s="129" t="s">
        <v>602</v>
      </c>
      <c r="B143" s="129"/>
      <c r="C143" s="129"/>
      <c r="D143" s="129"/>
      <c r="E143" s="129"/>
    </row>
  </sheetData>
  <mergeCells count="4">
    <mergeCell ref="A1:E1"/>
    <mergeCell ref="A47:E47"/>
    <mergeCell ref="A95:E95"/>
    <mergeCell ref="A143:E143"/>
  </mergeCells>
  <phoneticPr fontId="3"/>
  <dataValidations count="1">
    <dataValidation imeMode="off" allowBlank="1" showInputMessage="1" showErrorMessage="1" sqref="B60:D78 D79 D81:D88 B84:C84 B105:D113 B118:D126 C59:D59 B5:D46 B49:D58 B97:D100 B89:D91 B131:D139" xr:uid="{2E7EE9B8-0264-44CF-B4BE-273E32B67604}"/>
  </dataValidations>
  <pageMargins left="0.98425196850393704" right="0.39370078740157483" top="0.39370078740157483" bottom="0.3149606299212598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6311-E8D8-4169-9721-70F1943D8355}">
  <dimension ref="A1:J240"/>
  <sheetViews>
    <sheetView showGridLines="0" topLeftCell="A64" zoomScaleNormal="100" zoomScaleSheetLayoutView="98" workbookViewId="0"/>
  </sheetViews>
  <sheetFormatPr defaultRowHeight="14.25"/>
  <cols>
    <col min="1" max="1" width="40.625" style="401" customWidth="1"/>
    <col min="2" max="3" width="23.625" style="401" customWidth="1"/>
    <col min="4" max="16384" width="9" style="401"/>
  </cols>
  <sheetData>
    <row r="1" spans="1:5" s="70" customFormat="1" ht="18" customHeight="1">
      <c r="A1" s="398" t="s">
        <v>603</v>
      </c>
      <c r="B1" s="398"/>
      <c r="C1" s="398"/>
      <c r="D1" s="399"/>
      <c r="E1" s="399"/>
    </row>
    <row r="2" spans="1:5" s="70" customFormat="1" ht="18" customHeight="1">
      <c r="A2" s="398"/>
      <c r="B2" s="398"/>
      <c r="C2" s="398"/>
      <c r="D2" s="399"/>
      <c r="E2" s="399"/>
    </row>
    <row r="3" spans="1:5" ht="25.5" customHeight="1">
      <c r="A3" s="400" t="s">
        <v>604</v>
      </c>
      <c r="B3" s="400"/>
      <c r="C3" s="400"/>
    </row>
    <row r="4" spans="1:5" ht="25.5" customHeight="1">
      <c r="A4" s="400" t="s">
        <v>605</v>
      </c>
      <c r="B4" s="400"/>
      <c r="C4" s="400"/>
    </row>
    <row r="5" spans="1:5" ht="25.5" customHeight="1">
      <c r="A5" s="400" t="s">
        <v>606</v>
      </c>
      <c r="B5" s="400"/>
      <c r="C5" s="400"/>
    </row>
    <row r="6" spans="1:5" ht="25.5" customHeight="1">
      <c r="A6" s="400" t="s">
        <v>607</v>
      </c>
      <c r="B6" s="400"/>
      <c r="C6" s="400"/>
    </row>
    <row r="7" spans="1:5" ht="25.5" customHeight="1">
      <c r="A7" s="400" t="s">
        <v>608</v>
      </c>
      <c r="B7" s="400"/>
      <c r="C7" s="400"/>
    </row>
    <row r="8" spans="1:5" ht="25.5" customHeight="1">
      <c r="A8" s="402" t="s">
        <v>609</v>
      </c>
      <c r="B8" s="402"/>
      <c r="C8" s="402"/>
    </row>
    <row r="9" spans="1:5" ht="25.5" customHeight="1">
      <c r="A9" s="400" t="s">
        <v>610</v>
      </c>
      <c r="B9" s="400"/>
      <c r="C9" s="400"/>
    </row>
    <row r="10" spans="1:5" ht="25.5" customHeight="1">
      <c r="A10" s="400" t="s">
        <v>611</v>
      </c>
      <c r="B10" s="400"/>
      <c r="C10" s="400"/>
    </row>
    <row r="11" spans="1:5" ht="25.5" customHeight="1">
      <c r="A11" s="400" t="s">
        <v>612</v>
      </c>
      <c r="B11" s="400"/>
      <c r="C11" s="400"/>
    </row>
    <row r="12" spans="1:5" ht="25.5" customHeight="1">
      <c r="A12" s="400" t="s">
        <v>613</v>
      </c>
      <c r="B12" s="400"/>
      <c r="C12" s="400"/>
    </row>
    <row r="13" spans="1:5" ht="25.5" customHeight="1">
      <c r="A13" s="400" t="s">
        <v>614</v>
      </c>
      <c r="B13" s="400"/>
      <c r="C13" s="400"/>
    </row>
    <row r="14" spans="1:5" ht="25.5" customHeight="1">
      <c r="A14" s="400" t="s">
        <v>615</v>
      </c>
      <c r="B14" s="400"/>
      <c r="C14" s="403" t="s">
        <v>616</v>
      </c>
    </row>
    <row r="15" spans="1:5" ht="25.5" customHeight="1">
      <c r="A15" s="400"/>
      <c r="B15" s="400"/>
      <c r="C15" s="400"/>
    </row>
    <row r="16" spans="1:5" ht="25.5" customHeight="1">
      <c r="A16" s="400" t="s">
        <v>617</v>
      </c>
      <c r="B16" s="400"/>
    </row>
    <row r="17" spans="1:3" ht="25.5" customHeight="1">
      <c r="A17" s="400"/>
      <c r="B17" s="400"/>
      <c r="C17" s="403" t="s">
        <v>618</v>
      </c>
    </row>
    <row r="18" spans="1:3" ht="25.5" customHeight="1">
      <c r="A18" s="400"/>
      <c r="B18" s="400"/>
      <c r="C18" s="400"/>
    </row>
    <row r="19" spans="1:3" ht="25.5" customHeight="1">
      <c r="A19" s="400" t="s">
        <v>619</v>
      </c>
      <c r="B19" s="400"/>
    </row>
    <row r="20" spans="1:3" ht="25.5" customHeight="1">
      <c r="A20" s="400"/>
      <c r="B20" s="400"/>
      <c r="C20" s="403" t="s">
        <v>620</v>
      </c>
    </row>
    <row r="21" spans="1:3" ht="25.5" customHeight="1">
      <c r="A21" s="400"/>
      <c r="B21" s="400"/>
      <c r="C21" s="400"/>
    </row>
    <row r="22" spans="1:3" ht="25.5" customHeight="1">
      <c r="A22" s="400"/>
      <c r="B22" s="400"/>
      <c r="C22" s="400"/>
    </row>
    <row r="23" spans="1:3" ht="25.5" customHeight="1">
      <c r="A23" s="400"/>
      <c r="B23" s="400"/>
      <c r="C23" s="400"/>
    </row>
    <row r="24" spans="1:3" ht="25.5" customHeight="1">
      <c r="A24" s="400"/>
      <c r="B24" s="400"/>
      <c r="C24" s="400"/>
    </row>
    <row r="25" spans="1:3" ht="25.5" customHeight="1">
      <c r="A25" s="400"/>
      <c r="B25" s="400"/>
      <c r="C25" s="400"/>
    </row>
    <row r="26" spans="1:3" ht="25.5" customHeight="1">
      <c r="A26" s="400"/>
      <c r="B26" s="400"/>
      <c r="C26" s="400"/>
    </row>
    <row r="27" spans="1:3" ht="25.5" customHeight="1">
      <c r="A27" s="400"/>
      <c r="B27" s="400"/>
      <c r="C27" s="400"/>
    </row>
    <row r="28" spans="1:3" ht="25.5" customHeight="1">
      <c r="A28" s="400"/>
      <c r="B28" s="400"/>
      <c r="C28" s="400"/>
    </row>
    <row r="29" spans="1:3" ht="25.5" customHeight="1">
      <c r="A29" s="400"/>
      <c r="B29" s="400"/>
      <c r="C29" s="400"/>
    </row>
    <row r="30" spans="1:3" ht="25.5" customHeight="1">
      <c r="A30" s="400"/>
      <c r="B30" s="400"/>
      <c r="C30" s="400"/>
    </row>
    <row r="31" spans="1:3" ht="25.5" customHeight="1">
      <c r="A31" s="400"/>
      <c r="B31" s="400"/>
      <c r="C31" s="400"/>
    </row>
    <row r="32" spans="1:3" ht="25.5" customHeight="1">
      <c r="A32" s="400"/>
      <c r="B32" s="400"/>
      <c r="C32" s="400"/>
    </row>
    <row r="33" spans="1:5" ht="25.5" customHeight="1">
      <c r="A33" s="400"/>
      <c r="B33" s="400"/>
      <c r="C33" s="400"/>
    </row>
    <row r="34" spans="1:5" s="406" customFormat="1" ht="31.5" customHeight="1">
      <c r="A34" s="404" t="s">
        <v>621</v>
      </c>
      <c r="B34" s="405"/>
      <c r="C34" s="405"/>
    </row>
    <row r="35" spans="1:5" s="406" customFormat="1" ht="31.5" customHeight="1">
      <c r="A35" s="407" t="s">
        <v>622</v>
      </c>
      <c r="B35" s="407"/>
      <c r="C35" s="407"/>
    </row>
    <row r="36" spans="1:5" s="406" customFormat="1" ht="19.5" customHeight="1">
      <c r="A36" s="408" t="s">
        <v>623</v>
      </c>
      <c r="B36" s="408"/>
      <c r="C36" s="408"/>
    </row>
    <row r="37" spans="1:5" s="406" customFormat="1" ht="31.5" customHeight="1">
      <c r="A37" s="409"/>
      <c r="B37" s="409"/>
      <c r="C37" s="409"/>
    </row>
    <row r="38" spans="1:5" s="406" customFormat="1" ht="31.5" customHeight="1">
      <c r="A38" s="409"/>
      <c r="B38" s="409"/>
      <c r="C38" s="409"/>
    </row>
    <row r="39" spans="1:5" s="406" customFormat="1" ht="31.5" customHeight="1">
      <c r="A39" s="410" t="s">
        <v>624</v>
      </c>
      <c r="B39" s="410"/>
      <c r="C39" s="411"/>
    </row>
    <row r="40" spans="1:5" s="412" customFormat="1" ht="31.5" customHeight="1">
      <c r="A40" s="410" t="s">
        <v>625</v>
      </c>
      <c r="B40" s="410"/>
      <c r="C40" s="410"/>
      <c r="E40" s="400"/>
    </row>
    <row r="41" spans="1:5" s="412" customFormat="1" ht="31.5" customHeight="1">
      <c r="A41" s="410" t="s">
        <v>626</v>
      </c>
      <c r="B41" s="410"/>
      <c r="C41" s="410"/>
      <c r="E41" s="400"/>
    </row>
    <row r="42" spans="1:5" s="412" customFormat="1" ht="31.5" customHeight="1">
      <c r="A42" s="410" t="s">
        <v>627</v>
      </c>
      <c r="B42" s="410"/>
      <c r="E42" s="400"/>
    </row>
    <row r="43" spans="1:5" s="412" customFormat="1" ht="31.5" customHeight="1">
      <c r="A43" s="410"/>
      <c r="B43" s="410"/>
      <c r="C43" s="410" t="s">
        <v>628</v>
      </c>
      <c r="E43" s="400"/>
    </row>
    <row r="44" spans="1:5" s="412" customFormat="1" ht="31.5" customHeight="1">
      <c r="A44" s="410" t="s">
        <v>629</v>
      </c>
      <c r="B44" s="410"/>
      <c r="C44" s="410" t="s">
        <v>630</v>
      </c>
      <c r="E44" s="400"/>
    </row>
    <row r="45" spans="1:5" s="412" customFormat="1" ht="31.5" customHeight="1">
      <c r="A45" s="410" t="s">
        <v>631</v>
      </c>
      <c r="B45" s="410"/>
      <c r="C45" s="410" t="s">
        <v>632</v>
      </c>
      <c r="E45" s="400" t="s">
        <v>633</v>
      </c>
    </row>
    <row r="46" spans="1:5" s="412" customFormat="1" ht="31.5" customHeight="1">
      <c r="A46" s="410" t="s">
        <v>634</v>
      </c>
      <c r="B46" s="410"/>
      <c r="E46" s="400" t="s">
        <v>633</v>
      </c>
    </row>
    <row r="47" spans="1:5" s="412" customFormat="1" ht="31.5" customHeight="1">
      <c r="A47" s="410"/>
      <c r="B47" s="410"/>
      <c r="C47" s="410" t="s">
        <v>635</v>
      </c>
    </row>
    <row r="48" spans="1:5" s="412" customFormat="1" ht="31.5" customHeight="1">
      <c r="A48" s="410" t="s">
        <v>636</v>
      </c>
      <c r="B48" s="410"/>
      <c r="C48" s="413"/>
    </row>
    <row r="49" spans="1:3" s="412" customFormat="1" ht="31.5" customHeight="1">
      <c r="A49" s="410" t="s">
        <v>637</v>
      </c>
      <c r="B49" s="410"/>
      <c r="C49" s="413"/>
    </row>
    <row r="50" spans="1:3" s="412" customFormat="1" ht="31.5" customHeight="1">
      <c r="A50" s="410"/>
      <c r="B50" s="410"/>
      <c r="C50" s="410" t="s">
        <v>638</v>
      </c>
    </row>
    <row r="51" spans="1:3" s="412" customFormat="1" ht="31.5" customHeight="1">
      <c r="A51" s="410"/>
      <c r="B51" s="410"/>
      <c r="C51" s="414" t="s">
        <v>639</v>
      </c>
    </row>
    <row r="52" spans="1:3" s="412" customFormat="1" ht="31.5" customHeight="1">
      <c r="A52" s="410"/>
      <c r="B52" s="410"/>
      <c r="C52" s="410"/>
    </row>
    <row r="53" spans="1:3" s="412" customFormat="1" ht="31.5" customHeight="1">
      <c r="A53" s="410"/>
      <c r="B53" s="410"/>
      <c r="C53" s="413"/>
    </row>
    <row r="54" spans="1:3" s="412" customFormat="1" ht="31.5" customHeight="1">
      <c r="A54" s="410" t="s">
        <v>640</v>
      </c>
      <c r="B54" s="410"/>
      <c r="C54" s="410"/>
    </row>
    <row r="55" spans="1:3" s="412" customFormat="1" ht="31.5" customHeight="1">
      <c r="A55" s="410"/>
      <c r="B55" s="410"/>
      <c r="C55" s="410" t="s">
        <v>641</v>
      </c>
    </row>
    <row r="56" spans="1:3" s="412" customFormat="1" ht="31.5" customHeight="1">
      <c r="A56" s="410"/>
      <c r="B56" s="410"/>
      <c r="C56" s="410"/>
    </row>
    <row r="57" spans="1:3" s="412" customFormat="1" ht="31.5" customHeight="1">
      <c r="A57" s="410"/>
      <c r="B57" s="410"/>
      <c r="C57" s="410"/>
    </row>
    <row r="58" spans="1:3" s="412" customFormat="1" ht="31.5" customHeight="1">
      <c r="A58" s="410"/>
      <c r="B58" s="410"/>
      <c r="C58" s="410"/>
    </row>
    <row r="59" spans="1:3" s="412" customFormat="1" ht="31.5" customHeight="1">
      <c r="A59" s="410"/>
      <c r="B59" s="410"/>
      <c r="C59" s="410"/>
    </row>
    <row r="60" spans="1:3" s="412" customFormat="1" ht="31.5" customHeight="1">
      <c r="A60" s="410"/>
      <c r="B60" s="410"/>
      <c r="C60" s="410"/>
    </row>
    <row r="61" spans="1:3" s="406" customFormat="1" ht="48.75" customHeight="1">
      <c r="A61" s="404" t="s">
        <v>642</v>
      </c>
      <c r="B61" s="405"/>
      <c r="C61" s="405"/>
    </row>
    <row r="62" spans="1:3" s="406" customFormat="1" ht="31.5" customHeight="1">
      <c r="A62" s="407" t="s">
        <v>643</v>
      </c>
      <c r="B62" s="407"/>
      <c r="C62" s="407"/>
    </row>
    <row r="63" spans="1:3" s="406" customFormat="1" ht="19.5" customHeight="1">
      <c r="A63" s="408" t="s">
        <v>623</v>
      </c>
      <c r="B63" s="408"/>
      <c r="C63" s="408"/>
    </row>
    <row r="64" spans="1:3" s="406" customFormat="1" ht="31.5" customHeight="1">
      <c r="A64" s="409"/>
      <c r="B64" s="409"/>
      <c r="C64" s="409"/>
    </row>
    <row r="65" spans="1:5" s="406" customFormat="1" ht="31.5" customHeight="1">
      <c r="A65" s="410" t="s">
        <v>644</v>
      </c>
      <c r="B65" s="415"/>
      <c r="C65" s="415"/>
    </row>
    <row r="66" spans="1:5" s="406" customFormat="1" ht="31.5" customHeight="1">
      <c r="A66" s="416"/>
      <c r="B66" s="409"/>
      <c r="C66" s="409"/>
    </row>
    <row r="67" spans="1:5" s="406" customFormat="1" ht="31.5" customHeight="1">
      <c r="A67" s="410" t="s">
        <v>610</v>
      </c>
      <c r="B67" s="410"/>
      <c r="C67" s="411"/>
    </row>
    <row r="68" spans="1:5" s="412" customFormat="1" ht="31.5" customHeight="1">
      <c r="A68" s="410" t="s">
        <v>611</v>
      </c>
      <c r="B68" s="410"/>
      <c r="C68" s="410"/>
      <c r="E68" s="400"/>
    </row>
    <row r="69" spans="1:5" s="412" customFormat="1" ht="31.5" customHeight="1">
      <c r="A69" s="410" t="s">
        <v>645</v>
      </c>
      <c r="B69" s="410"/>
      <c r="E69" s="400"/>
    </row>
    <row r="70" spans="1:5" s="412" customFormat="1" ht="31.5" customHeight="1">
      <c r="A70" s="410" t="s">
        <v>646</v>
      </c>
      <c r="B70" s="410"/>
      <c r="C70" s="410"/>
      <c r="E70" s="400"/>
    </row>
    <row r="71" spans="1:5" s="412" customFormat="1" ht="31.5" customHeight="1">
      <c r="A71" s="410" t="s">
        <v>647</v>
      </c>
      <c r="B71" s="410"/>
      <c r="C71" s="410"/>
      <c r="E71" s="400"/>
    </row>
    <row r="72" spans="1:5" s="412" customFormat="1" ht="31.5" customHeight="1">
      <c r="A72" s="410"/>
      <c r="B72" s="410"/>
      <c r="E72" s="400"/>
    </row>
    <row r="73" spans="1:5" s="412" customFormat="1" ht="31.5" customHeight="1">
      <c r="A73" s="410" t="s">
        <v>648</v>
      </c>
      <c r="B73" s="410"/>
      <c r="C73" s="410"/>
    </row>
    <row r="74" spans="1:5" s="412" customFormat="1" ht="31.5" customHeight="1">
      <c r="A74" s="410" t="s">
        <v>649</v>
      </c>
      <c r="B74" s="410"/>
      <c r="C74" s="413"/>
    </row>
    <row r="75" spans="1:5" s="412" customFormat="1" ht="31.5" customHeight="1">
      <c r="A75" s="410"/>
      <c r="B75" s="410"/>
      <c r="C75" s="413"/>
    </row>
    <row r="76" spans="1:5" s="412" customFormat="1" ht="31.5" customHeight="1">
      <c r="A76" s="410" t="s">
        <v>650</v>
      </c>
      <c r="B76" s="410"/>
      <c r="C76" s="410"/>
    </row>
    <row r="77" spans="1:5" s="412" customFormat="1" ht="31.5" customHeight="1">
      <c r="A77" s="410" t="s">
        <v>651</v>
      </c>
      <c r="B77" s="410"/>
      <c r="C77" s="413"/>
    </row>
    <row r="78" spans="1:5" s="412" customFormat="1" ht="31.5" customHeight="1">
      <c r="A78" s="410"/>
      <c r="B78" s="410"/>
      <c r="C78" s="410"/>
    </row>
    <row r="79" spans="1:5" s="412" customFormat="1" ht="31.5" customHeight="1">
      <c r="A79" s="410"/>
      <c r="B79" s="410"/>
      <c r="C79" s="413"/>
    </row>
    <row r="80" spans="1:5" s="412" customFormat="1" ht="31.5" customHeight="1">
      <c r="A80" s="410"/>
      <c r="B80" s="410"/>
      <c r="C80" s="410"/>
    </row>
    <row r="81" spans="1:10" s="412" customFormat="1" ht="31.5" customHeight="1">
      <c r="A81" s="410"/>
      <c r="B81" s="410"/>
      <c r="C81" s="410"/>
    </row>
    <row r="82" spans="1:10" s="406" customFormat="1" ht="31.5" customHeight="1">
      <c r="A82" s="411"/>
      <c r="B82" s="411"/>
      <c r="C82" s="411"/>
    </row>
    <row r="83" spans="1:10" s="406" customFormat="1" ht="31.5" customHeight="1">
      <c r="A83" s="417"/>
      <c r="B83" s="417"/>
      <c r="C83" s="417"/>
    </row>
    <row r="84" spans="1:10" s="406" customFormat="1" ht="31.5" customHeight="1">
      <c r="A84" s="417"/>
      <c r="B84" s="417"/>
      <c r="C84" s="417"/>
    </row>
    <row r="85" spans="1:10" s="406" customFormat="1" ht="31.5" customHeight="1">
      <c r="A85" s="417"/>
      <c r="B85" s="417"/>
      <c r="C85" s="417"/>
    </row>
    <row r="86" spans="1:10" s="406" customFormat="1" ht="31.5" customHeight="1">
      <c r="A86" s="417"/>
      <c r="B86" s="417"/>
      <c r="C86" s="417"/>
    </row>
    <row r="87" spans="1:10" s="406" customFormat="1" ht="31.5" customHeight="1">
      <c r="A87" s="417"/>
      <c r="B87" s="417"/>
      <c r="C87" s="417"/>
    </row>
    <row r="88" spans="1:10" s="406" customFormat="1" ht="48.75" customHeight="1">
      <c r="A88" s="404" t="s">
        <v>652</v>
      </c>
      <c r="B88" s="405"/>
      <c r="C88" s="405"/>
    </row>
    <row r="89" spans="1:10" ht="23.45" customHeight="1">
      <c r="A89"/>
      <c r="B89"/>
      <c r="C89"/>
      <c r="D89"/>
      <c r="E89"/>
      <c r="F89"/>
      <c r="G89"/>
      <c r="H89"/>
      <c r="I89"/>
      <c r="J89"/>
    </row>
    <row r="90" spans="1:10" s="418" customFormat="1" ht="23.45" customHeight="1">
      <c r="A90"/>
      <c r="B90"/>
      <c r="C90"/>
      <c r="D90"/>
      <c r="E90"/>
      <c r="F90"/>
      <c r="G90"/>
      <c r="H90"/>
      <c r="I90"/>
      <c r="J90"/>
    </row>
    <row r="91" spans="1:10" s="418" customFormat="1" ht="23.45" customHeight="1">
      <c r="A91"/>
      <c r="B91"/>
      <c r="C91"/>
      <c r="D91"/>
      <c r="E91"/>
      <c r="F91"/>
      <c r="G91"/>
      <c r="H91"/>
      <c r="I91"/>
      <c r="J91"/>
    </row>
    <row r="92" spans="1:10" s="418" customFormat="1" ht="23.45" customHeight="1">
      <c r="A92"/>
      <c r="B92"/>
      <c r="C92"/>
      <c r="D92"/>
      <c r="E92"/>
      <c r="F92"/>
      <c r="G92"/>
      <c r="H92"/>
      <c r="I92"/>
      <c r="J92"/>
    </row>
    <row r="93" spans="1:10" ht="23.45" customHeight="1">
      <c r="A93"/>
      <c r="B93"/>
      <c r="C93"/>
      <c r="D93"/>
      <c r="E93"/>
      <c r="F93"/>
      <c r="G93"/>
      <c r="H93"/>
      <c r="I93"/>
      <c r="J93"/>
    </row>
    <row r="94" spans="1:10" s="418" customFormat="1" ht="23.45" customHeight="1">
      <c r="A94"/>
      <c r="B94"/>
      <c r="C94"/>
      <c r="D94"/>
      <c r="E94"/>
      <c r="F94"/>
      <c r="G94"/>
      <c r="H94"/>
      <c r="I94"/>
      <c r="J94"/>
    </row>
    <row r="95" spans="1:10" s="418" customFormat="1" ht="23.45" customHeight="1">
      <c r="A95"/>
      <c r="B95"/>
      <c r="C95"/>
      <c r="D95"/>
      <c r="E95"/>
      <c r="F95"/>
      <c r="G95"/>
      <c r="H95"/>
      <c r="I95"/>
      <c r="J95"/>
    </row>
    <row r="96" spans="1:10" s="418" customFormat="1" ht="23.45" customHeight="1">
      <c r="A96"/>
      <c r="B96"/>
      <c r="C96"/>
      <c r="D96"/>
      <c r="E96"/>
      <c r="F96"/>
      <c r="G96"/>
      <c r="H96"/>
      <c r="I96"/>
      <c r="J96"/>
    </row>
    <row r="97" spans="1:10" s="418" customFormat="1" ht="23.45" customHeight="1">
      <c r="A97"/>
      <c r="B97"/>
      <c r="C97"/>
      <c r="D97"/>
      <c r="E97"/>
      <c r="F97"/>
      <c r="G97"/>
      <c r="H97"/>
      <c r="I97"/>
      <c r="J97"/>
    </row>
    <row r="98" spans="1:10" s="418" customFormat="1" ht="23.45" customHeight="1">
      <c r="A98"/>
      <c r="B98"/>
      <c r="C98"/>
      <c r="D98"/>
      <c r="E98"/>
      <c r="F98"/>
      <c r="G98"/>
      <c r="H98"/>
      <c r="I98"/>
      <c r="J98"/>
    </row>
    <row r="99" spans="1:10" s="418" customFormat="1" ht="23.45" customHeight="1">
      <c r="A99"/>
      <c r="B99"/>
      <c r="C99"/>
      <c r="D99"/>
      <c r="E99"/>
      <c r="F99"/>
      <c r="G99"/>
      <c r="H99"/>
      <c r="I99"/>
      <c r="J99"/>
    </row>
    <row r="100" spans="1:10" s="406" customFormat="1" ht="32.25" customHeight="1">
      <c r="A100"/>
      <c r="B100"/>
      <c r="C100"/>
      <c r="D100"/>
      <c r="E100"/>
      <c r="F100"/>
      <c r="G100"/>
      <c r="H100"/>
      <c r="I100"/>
      <c r="J100"/>
    </row>
    <row r="101" spans="1:10" s="70" customFormat="1" ht="18" customHeight="1">
      <c r="A101"/>
      <c r="B101"/>
      <c r="C101"/>
      <c r="D101"/>
      <c r="E101"/>
      <c r="F101"/>
      <c r="G101"/>
      <c r="H101"/>
      <c r="I101"/>
      <c r="J101"/>
    </row>
    <row r="102" spans="1:10" s="70" customFormat="1" ht="18" customHeight="1">
      <c r="A102"/>
      <c r="B102"/>
      <c r="C102"/>
      <c r="D102"/>
      <c r="E102"/>
      <c r="F102"/>
      <c r="G102"/>
      <c r="H102"/>
      <c r="I102"/>
      <c r="J102"/>
    </row>
    <row r="103" spans="1:10" ht="25.5" customHeight="1">
      <c r="A103"/>
      <c r="B103"/>
      <c r="C103"/>
      <c r="D103"/>
      <c r="E103"/>
      <c r="F103"/>
      <c r="G103"/>
      <c r="H103"/>
      <c r="I103"/>
      <c r="J103"/>
    </row>
    <row r="104" spans="1:10" ht="25.5" customHeight="1">
      <c r="A104"/>
      <c r="B104"/>
      <c r="C104"/>
      <c r="D104"/>
      <c r="E104"/>
      <c r="F104"/>
      <c r="G104"/>
      <c r="H104"/>
      <c r="I104"/>
      <c r="J104"/>
    </row>
    <row r="105" spans="1:10" ht="25.5" customHeight="1">
      <c r="A105"/>
      <c r="B105"/>
      <c r="C105"/>
      <c r="D105"/>
      <c r="E105"/>
      <c r="F105"/>
      <c r="G105"/>
      <c r="H105"/>
      <c r="I105"/>
      <c r="J105"/>
    </row>
    <row r="106" spans="1:10" ht="25.5" customHeight="1">
      <c r="A106"/>
      <c r="B106"/>
      <c r="C106"/>
      <c r="D106"/>
      <c r="E106"/>
      <c r="F106"/>
      <c r="G106"/>
      <c r="H106"/>
      <c r="I106"/>
      <c r="J106"/>
    </row>
    <row r="107" spans="1:10" ht="25.5" customHeight="1">
      <c r="A107"/>
      <c r="B107"/>
      <c r="C107"/>
      <c r="D107"/>
      <c r="E107"/>
      <c r="F107"/>
      <c r="G107"/>
      <c r="H107"/>
      <c r="I107"/>
      <c r="J107"/>
    </row>
    <row r="108" spans="1:10" ht="25.5" customHeight="1">
      <c r="A108"/>
      <c r="B108"/>
      <c r="C108"/>
      <c r="D108"/>
      <c r="E108"/>
      <c r="F108"/>
      <c r="G108"/>
      <c r="H108"/>
      <c r="I108"/>
      <c r="J108"/>
    </row>
    <row r="109" spans="1:10" ht="23.45" customHeight="1">
      <c r="A109"/>
      <c r="B109"/>
      <c r="C109"/>
      <c r="D109"/>
      <c r="E109"/>
      <c r="F109"/>
      <c r="G109"/>
      <c r="H109"/>
      <c r="I109"/>
      <c r="J109"/>
    </row>
    <row r="110" spans="1:10" ht="23.45" customHeight="1">
      <c r="A110"/>
      <c r="B110"/>
      <c r="C110"/>
      <c r="D110"/>
      <c r="E110"/>
      <c r="F110"/>
      <c r="G110"/>
      <c r="H110"/>
      <c r="I110"/>
      <c r="J110"/>
    </row>
    <row r="111" spans="1:10" ht="23.45" customHeight="1">
      <c r="A111"/>
      <c r="B111"/>
      <c r="C111"/>
      <c r="D111"/>
      <c r="E111"/>
      <c r="F111"/>
      <c r="G111"/>
      <c r="H111"/>
      <c r="I111"/>
      <c r="J111"/>
    </row>
    <row r="112" spans="1:10" ht="23.45" customHeight="1">
      <c r="A112"/>
      <c r="B112"/>
      <c r="C112"/>
      <c r="D112"/>
      <c r="E112"/>
      <c r="F112"/>
      <c r="G112"/>
      <c r="H112"/>
      <c r="I112"/>
      <c r="J112"/>
    </row>
    <row r="113" spans="1:10" ht="23.45" customHeight="1">
      <c r="A113"/>
      <c r="B113"/>
      <c r="C113"/>
      <c r="D113"/>
      <c r="E113"/>
      <c r="F113"/>
      <c r="G113"/>
      <c r="H113"/>
      <c r="I113"/>
      <c r="J113"/>
    </row>
    <row r="114" spans="1:10" ht="23.45" customHeight="1">
      <c r="A114"/>
      <c r="B114"/>
      <c r="C114"/>
      <c r="D114"/>
      <c r="E114"/>
      <c r="F114"/>
      <c r="G114"/>
      <c r="H114"/>
      <c r="I114"/>
      <c r="J114"/>
    </row>
    <row r="115" spans="1:10" ht="23.45" customHeight="1">
      <c r="A115"/>
      <c r="B115"/>
      <c r="C115"/>
      <c r="D115"/>
      <c r="E115"/>
      <c r="F115"/>
      <c r="G115"/>
      <c r="H115"/>
      <c r="I115"/>
      <c r="J115"/>
    </row>
    <row r="116" spans="1:10" ht="23.45" customHeight="1">
      <c r="A116"/>
      <c r="B116"/>
      <c r="C116"/>
      <c r="D116"/>
      <c r="E116"/>
      <c r="F116"/>
      <c r="G116"/>
      <c r="H116"/>
      <c r="I116"/>
      <c r="J116"/>
    </row>
    <row r="117" spans="1:10" ht="23.45" customHeight="1">
      <c r="A117"/>
      <c r="B117"/>
      <c r="C117"/>
      <c r="D117"/>
      <c r="E117"/>
      <c r="F117"/>
      <c r="G117"/>
      <c r="H117"/>
      <c r="I117"/>
      <c r="J117"/>
    </row>
    <row r="118" spans="1:10" ht="23.45" customHeight="1">
      <c r="A118"/>
      <c r="B118"/>
      <c r="C118"/>
      <c r="D118"/>
      <c r="E118"/>
      <c r="F118"/>
      <c r="G118"/>
      <c r="H118"/>
      <c r="I118"/>
      <c r="J118"/>
    </row>
    <row r="119" spans="1:10" ht="23.45" customHeight="1">
      <c r="A119"/>
      <c r="B119"/>
      <c r="C119"/>
      <c r="D119"/>
      <c r="E119"/>
      <c r="F119"/>
      <c r="G119"/>
      <c r="H119"/>
      <c r="I119"/>
      <c r="J119"/>
    </row>
    <row r="120" spans="1:10" ht="23.45" customHeight="1">
      <c r="A120"/>
      <c r="B120"/>
      <c r="C120"/>
      <c r="D120"/>
      <c r="E120"/>
      <c r="F120"/>
      <c r="G120"/>
      <c r="H120"/>
      <c r="I120"/>
      <c r="J120"/>
    </row>
    <row r="121" spans="1:10" ht="23.45" customHeight="1">
      <c r="A121"/>
      <c r="B121"/>
      <c r="C121"/>
      <c r="D121"/>
      <c r="E121"/>
      <c r="F121"/>
      <c r="G121"/>
      <c r="H121"/>
      <c r="I121"/>
      <c r="J121"/>
    </row>
    <row r="122" spans="1:10" ht="23.45" customHeight="1">
      <c r="A122"/>
      <c r="B122"/>
      <c r="C122"/>
      <c r="D122"/>
      <c r="E122"/>
      <c r="F122"/>
      <c r="G122"/>
      <c r="H122"/>
      <c r="I122"/>
      <c r="J122"/>
    </row>
    <row r="123" spans="1:10" s="418" customFormat="1" ht="23.45" customHeight="1">
      <c r="A123"/>
      <c r="B123"/>
      <c r="C123"/>
      <c r="D123"/>
      <c r="E123"/>
      <c r="F123"/>
      <c r="G123"/>
      <c r="H123"/>
      <c r="I123"/>
      <c r="J123"/>
    </row>
    <row r="124" spans="1:10" s="418" customFormat="1" ht="23.45" customHeight="1">
      <c r="A124"/>
      <c r="B124"/>
      <c r="C124"/>
      <c r="D124"/>
      <c r="E124"/>
      <c r="F124"/>
      <c r="G124"/>
      <c r="H124"/>
      <c r="I124"/>
      <c r="J124"/>
    </row>
    <row r="125" spans="1:10" s="418" customFormat="1" ht="23.45" customHeight="1">
      <c r="A125"/>
      <c r="B125"/>
      <c r="C125"/>
      <c r="D125"/>
      <c r="E125"/>
      <c r="F125"/>
      <c r="G125"/>
      <c r="H125"/>
      <c r="I125"/>
      <c r="J125"/>
    </row>
    <row r="126" spans="1:10" s="418" customFormat="1" ht="23.45" customHeight="1">
      <c r="A126"/>
      <c r="B126"/>
      <c r="C126"/>
      <c r="D126"/>
      <c r="E126"/>
      <c r="F126"/>
      <c r="G126"/>
      <c r="H126"/>
      <c r="I126"/>
      <c r="J126"/>
    </row>
    <row r="127" spans="1:10" s="418" customFormat="1" ht="23.45" customHeight="1">
      <c r="A127"/>
      <c r="B127"/>
      <c r="C127"/>
      <c r="D127"/>
      <c r="E127"/>
      <c r="F127"/>
      <c r="G127"/>
      <c r="H127"/>
      <c r="I127"/>
      <c r="J127"/>
    </row>
    <row r="128" spans="1:10" s="418" customFormat="1" ht="23.45" customHeight="1">
      <c r="A128"/>
      <c r="B128"/>
      <c r="C128"/>
      <c r="D128"/>
      <c r="E128"/>
      <c r="F128"/>
      <c r="G128"/>
      <c r="H128"/>
      <c r="I128"/>
      <c r="J128"/>
    </row>
    <row r="129" spans="1:10" s="418" customFormat="1" ht="23.45" customHeight="1">
      <c r="A129"/>
      <c r="B129"/>
      <c r="C129"/>
      <c r="D129"/>
      <c r="E129"/>
      <c r="F129"/>
      <c r="G129"/>
      <c r="H129"/>
      <c r="I129"/>
      <c r="J129"/>
    </row>
    <row r="130" spans="1:10" s="418" customFormat="1" ht="23.45" customHeight="1">
      <c r="A130"/>
      <c r="B130"/>
      <c r="C130"/>
      <c r="D130"/>
      <c r="E130"/>
      <c r="F130"/>
      <c r="G130"/>
      <c r="H130"/>
      <c r="I130"/>
      <c r="J130"/>
    </row>
    <row r="131" spans="1:10" s="418" customFormat="1" ht="23.45" customHeight="1">
      <c r="A131"/>
      <c r="B131"/>
      <c r="C131"/>
      <c r="D131"/>
      <c r="E131"/>
      <c r="F131"/>
      <c r="G131"/>
      <c r="H131"/>
      <c r="I131"/>
      <c r="J131"/>
    </row>
    <row r="132" spans="1:10" ht="23.45" customHeight="1">
      <c r="A132"/>
      <c r="B132"/>
      <c r="C132"/>
      <c r="D132"/>
      <c r="E132"/>
      <c r="F132"/>
      <c r="G132"/>
      <c r="H132"/>
      <c r="I132"/>
      <c r="J132"/>
    </row>
    <row r="133" spans="1:10" s="418" customFormat="1" ht="23.45" customHeight="1">
      <c r="A133"/>
      <c r="B133"/>
      <c r="C133"/>
      <c r="D133"/>
      <c r="E133"/>
      <c r="F133"/>
      <c r="G133"/>
      <c r="H133"/>
      <c r="I133"/>
      <c r="J133"/>
    </row>
    <row r="134" spans="1:10" s="418" customFormat="1" ht="23.45" customHeight="1">
      <c r="A134"/>
      <c r="B134"/>
      <c r="C134"/>
      <c r="D134"/>
      <c r="E134"/>
      <c r="F134"/>
      <c r="G134"/>
      <c r="H134"/>
      <c r="I134"/>
      <c r="J134"/>
    </row>
    <row r="135" spans="1:10" s="418" customFormat="1" ht="23.45" customHeight="1">
      <c r="A135"/>
      <c r="B135"/>
      <c r="C135"/>
      <c r="D135"/>
      <c r="E135"/>
      <c r="F135"/>
      <c r="G135"/>
      <c r="H135"/>
      <c r="I135"/>
      <c r="J135"/>
    </row>
    <row r="136" spans="1:10" s="406" customFormat="1" ht="34.5" customHeight="1">
      <c r="A136"/>
      <c r="B136"/>
      <c r="C136"/>
      <c r="D136"/>
      <c r="E136"/>
      <c r="F136"/>
      <c r="G136"/>
      <c r="H136"/>
      <c r="I136"/>
      <c r="J136"/>
    </row>
    <row r="137" spans="1:10">
      <c r="A137"/>
      <c r="B137"/>
      <c r="C137"/>
      <c r="D137"/>
      <c r="E137"/>
      <c r="F137"/>
      <c r="G137"/>
      <c r="H137"/>
      <c r="I137"/>
      <c r="J137"/>
    </row>
    <row r="138" spans="1:10">
      <c r="A138"/>
      <c r="B138"/>
      <c r="C138"/>
      <c r="D138"/>
      <c r="E138"/>
      <c r="F138"/>
      <c r="G138"/>
      <c r="H138"/>
      <c r="I138"/>
      <c r="J138"/>
    </row>
    <row r="139" spans="1:10">
      <c r="A139" s="400"/>
      <c r="B139" s="400"/>
      <c r="C139" s="400"/>
    </row>
    <row r="140" spans="1:10">
      <c r="A140" s="400"/>
      <c r="B140" s="400"/>
      <c r="C140" s="400"/>
    </row>
    <row r="141" spans="1:10">
      <c r="A141" s="400"/>
      <c r="B141" s="400"/>
      <c r="C141" s="400"/>
    </row>
    <row r="142" spans="1:10">
      <c r="A142" s="400"/>
      <c r="B142" s="400"/>
      <c r="C142" s="400"/>
    </row>
    <row r="143" spans="1:10">
      <c r="A143" s="400"/>
      <c r="B143" s="400"/>
      <c r="C143" s="400"/>
    </row>
    <row r="144" spans="1:10">
      <c r="A144" s="400"/>
      <c r="B144" s="400"/>
      <c r="C144" s="400"/>
    </row>
    <row r="145" spans="1:3">
      <c r="A145" s="400"/>
      <c r="B145" s="400"/>
      <c r="C145" s="400"/>
    </row>
    <row r="146" spans="1:3">
      <c r="A146" s="400"/>
      <c r="B146" s="400"/>
      <c r="C146" s="400"/>
    </row>
    <row r="147" spans="1:3">
      <c r="A147" s="400"/>
      <c r="B147" s="400"/>
      <c r="C147" s="400"/>
    </row>
    <row r="148" spans="1:3">
      <c r="A148" s="400"/>
      <c r="B148" s="400"/>
      <c r="C148" s="400"/>
    </row>
    <row r="149" spans="1:3">
      <c r="A149" s="400"/>
      <c r="B149" s="400"/>
      <c r="C149" s="400"/>
    </row>
    <row r="150" spans="1:3">
      <c r="A150" s="400"/>
      <c r="B150" s="400"/>
      <c r="C150" s="400"/>
    </row>
    <row r="151" spans="1:3">
      <c r="A151" s="400"/>
      <c r="B151" s="400"/>
      <c r="C151" s="400"/>
    </row>
    <row r="152" spans="1:3">
      <c r="A152" s="400"/>
      <c r="B152" s="400"/>
      <c r="C152" s="400"/>
    </row>
    <row r="153" spans="1:3">
      <c r="A153" s="400"/>
      <c r="B153" s="400"/>
      <c r="C153" s="400"/>
    </row>
    <row r="154" spans="1:3">
      <c r="A154" s="400"/>
      <c r="B154" s="400"/>
      <c r="C154" s="400"/>
    </row>
    <row r="155" spans="1:3">
      <c r="A155" s="400"/>
      <c r="B155" s="400"/>
      <c r="C155" s="400"/>
    </row>
    <row r="156" spans="1:3">
      <c r="A156" s="400"/>
      <c r="B156" s="400"/>
      <c r="C156" s="400"/>
    </row>
    <row r="157" spans="1:3">
      <c r="A157" s="400"/>
      <c r="B157" s="400"/>
      <c r="C157" s="400"/>
    </row>
    <row r="158" spans="1:3">
      <c r="A158" s="400"/>
      <c r="B158" s="400"/>
      <c r="C158" s="400"/>
    </row>
    <row r="159" spans="1:3">
      <c r="A159" s="400"/>
      <c r="B159" s="400"/>
      <c r="C159" s="400"/>
    </row>
    <row r="160" spans="1:3">
      <c r="A160" s="400"/>
      <c r="B160" s="400"/>
      <c r="C160" s="400"/>
    </row>
    <row r="161" spans="1:3">
      <c r="A161" s="400"/>
      <c r="B161" s="400"/>
      <c r="C161" s="400"/>
    </row>
    <row r="162" spans="1:3">
      <c r="A162" s="400"/>
      <c r="B162" s="400"/>
      <c r="C162" s="400"/>
    </row>
    <row r="163" spans="1:3">
      <c r="A163" s="400"/>
      <c r="B163" s="400"/>
      <c r="C163" s="400"/>
    </row>
    <row r="164" spans="1:3">
      <c r="A164" s="400"/>
      <c r="B164" s="400"/>
      <c r="C164" s="400"/>
    </row>
    <row r="165" spans="1:3">
      <c r="C165" s="400"/>
    </row>
    <row r="166" spans="1:3">
      <c r="C166" s="400"/>
    </row>
    <row r="167" spans="1:3">
      <c r="C167" s="400"/>
    </row>
    <row r="168" spans="1:3">
      <c r="C168" s="400"/>
    </row>
    <row r="169" spans="1:3">
      <c r="C169" s="400"/>
    </row>
    <row r="170" spans="1:3">
      <c r="C170" s="400"/>
    </row>
    <row r="171" spans="1:3">
      <c r="C171" s="400"/>
    </row>
    <row r="172" spans="1:3">
      <c r="C172" s="400"/>
    </row>
    <row r="173" spans="1:3">
      <c r="C173" s="400"/>
    </row>
    <row r="174" spans="1:3">
      <c r="C174" s="400"/>
    </row>
    <row r="175" spans="1:3">
      <c r="C175" s="400"/>
    </row>
    <row r="176" spans="1:3">
      <c r="C176" s="400"/>
    </row>
    <row r="177" spans="3:3">
      <c r="C177" s="400"/>
    </row>
    <row r="178" spans="3:3">
      <c r="C178" s="400"/>
    </row>
    <row r="179" spans="3:3">
      <c r="C179" s="400"/>
    </row>
    <row r="180" spans="3:3">
      <c r="C180" s="400"/>
    </row>
    <row r="181" spans="3:3">
      <c r="C181" s="400"/>
    </row>
    <row r="182" spans="3:3">
      <c r="C182" s="400"/>
    </row>
    <row r="183" spans="3:3">
      <c r="C183" s="400"/>
    </row>
    <row r="184" spans="3:3">
      <c r="C184" s="400"/>
    </row>
    <row r="185" spans="3:3">
      <c r="C185" s="400"/>
    </row>
    <row r="186" spans="3:3">
      <c r="C186" s="400"/>
    </row>
    <row r="187" spans="3:3">
      <c r="C187" s="400"/>
    </row>
    <row r="188" spans="3:3">
      <c r="C188" s="400"/>
    </row>
    <row r="189" spans="3:3">
      <c r="C189" s="400"/>
    </row>
    <row r="190" spans="3:3">
      <c r="C190" s="400"/>
    </row>
    <row r="191" spans="3:3">
      <c r="C191" s="400"/>
    </row>
    <row r="192" spans="3:3">
      <c r="C192" s="400"/>
    </row>
    <row r="193" spans="3:3">
      <c r="C193" s="400"/>
    </row>
    <row r="194" spans="3:3">
      <c r="C194" s="400"/>
    </row>
    <row r="195" spans="3:3">
      <c r="C195" s="400"/>
    </row>
    <row r="196" spans="3:3">
      <c r="C196" s="400"/>
    </row>
    <row r="197" spans="3:3">
      <c r="C197" s="400"/>
    </row>
    <row r="198" spans="3:3">
      <c r="C198" s="400"/>
    </row>
    <row r="199" spans="3:3">
      <c r="C199" s="400"/>
    </row>
    <row r="200" spans="3:3">
      <c r="C200" s="400"/>
    </row>
    <row r="201" spans="3:3">
      <c r="C201" s="400"/>
    </row>
    <row r="202" spans="3:3">
      <c r="C202" s="400"/>
    </row>
    <row r="203" spans="3:3">
      <c r="C203" s="400"/>
    </row>
    <row r="204" spans="3:3">
      <c r="C204" s="400"/>
    </row>
    <row r="205" spans="3:3">
      <c r="C205" s="400"/>
    </row>
    <row r="206" spans="3:3">
      <c r="C206" s="400"/>
    </row>
    <row r="207" spans="3:3">
      <c r="C207" s="400"/>
    </row>
    <row r="208" spans="3:3">
      <c r="C208" s="400"/>
    </row>
    <row r="209" spans="3:3">
      <c r="C209" s="400"/>
    </row>
    <row r="210" spans="3:3">
      <c r="C210" s="400"/>
    </row>
    <row r="211" spans="3:3">
      <c r="C211" s="400"/>
    </row>
    <row r="212" spans="3:3">
      <c r="C212" s="400"/>
    </row>
    <row r="213" spans="3:3">
      <c r="C213" s="400"/>
    </row>
    <row r="214" spans="3:3">
      <c r="C214" s="400"/>
    </row>
    <row r="215" spans="3:3">
      <c r="C215" s="400"/>
    </row>
    <row r="216" spans="3:3">
      <c r="C216" s="400"/>
    </row>
    <row r="217" spans="3:3">
      <c r="C217" s="400"/>
    </row>
    <row r="218" spans="3:3">
      <c r="C218" s="400"/>
    </row>
    <row r="219" spans="3:3">
      <c r="C219" s="400"/>
    </row>
    <row r="220" spans="3:3">
      <c r="C220" s="400"/>
    </row>
    <row r="221" spans="3:3">
      <c r="C221" s="400"/>
    </row>
    <row r="222" spans="3:3">
      <c r="C222" s="400"/>
    </row>
    <row r="223" spans="3:3">
      <c r="C223" s="400"/>
    </row>
    <row r="224" spans="3:3">
      <c r="C224" s="400"/>
    </row>
    <row r="225" spans="3:3">
      <c r="C225" s="400"/>
    </row>
    <row r="226" spans="3:3">
      <c r="C226" s="400"/>
    </row>
    <row r="227" spans="3:3">
      <c r="C227" s="400"/>
    </row>
    <row r="228" spans="3:3">
      <c r="C228" s="400"/>
    </row>
    <row r="229" spans="3:3">
      <c r="C229" s="400"/>
    </row>
    <row r="230" spans="3:3">
      <c r="C230" s="400"/>
    </row>
    <row r="231" spans="3:3">
      <c r="C231" s="400"/>
    </row>
    <row r="232" spans="3:3">
      <c r="C232" s="400"/>
    </row>
    <row r="233" spans="3:3">
      <c r="C233" s="400"/>
    </row>
    <row r="234" spans="3:3">
      <c r="C234" s="400"/>
    </row>
    <row r="235" spans="3:3">
      <c r="C235" s="400"/>
    </row>
    <row r="236" spans="3:3">
      <c r="C236" s="400"/>
    </row>
    <row r="237" spans="3:3">
      <c r="C237" s="400"/>
    </row>
    <row r="238" spans="3:3">
      <c r="C238" s="400"/>
    </row>
    <row r="239" spans="3:3">
      <c r="C239" s="400"/>
    </row>
    <row r="240" spans="3:3">
      <c r="C240" s="400"/>
    </row>
  </sheetData>
  <mergeCells count="9">
    <mergeCell ref="A62:C62"/>
    <mergeCell ref="A63:C63"/>
    <mergeCell ref="A88:C88"/>
    <mergeCell ref="A1:C2"/>
    <mergeCell ref="A8:C8"/>
    <mergeCell ref="A34:C34"/>
    <mergeCell ref="A35:C35"/>
    <mergeCell ref="A36:C36"/>
    <mergeCell ref="A61:C61"/>
  </mergeCells>
  <phoneticPr fontId="3"/>
  <pageMargins left="0.98425196850393704" right="0.39370078740157483" top="0.59055118110236227" bottom="0.31496062992125984" header="0.51181102362204722"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表紙・次第</vt:lpstr>
      <vt:lpstr>事業報告</vt:lpstr>
      <vt:lpstr>決算</vt:lpstr>
      <vt:lpstr>事業計画</vt:lpstr>
      <vt:lpstr>行事予定表</vt:lpstr>
      <vt:lpstr>予算</vt:lpstr>
      <vt:lpstr>役員改選</vt:lpstr>
      <vt:lpstr>決算!Print_Area</vt:lpstr>
      <vt:lpstr>行事予定表!Print_Area</vt:lpstr>
      <vt:lpstr>事業計画!Print_Area</vt:lpstr>
      <vt:lpstr>事業報告!Print_Area</vt:lpstr>
      <vt:lpstr>表紙・次第!Print_Area</vt:lpstr>
      <vt:lpstr>役員改選!Print_Area</vt:lpstr>
      <vt:lpstr>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NPOはるなか</dc:creator>
  <cp:lastModifiedBy>NPOはるなか</cp:lastModifiedBy>
  <dcterms:created xsi:type="dcterms:W3CDTF">2023-03-16T04:58:24Z</dcterms:created>
  <dcterms:modified xsi:type="dcterms:W3CDTF">2023-03-16T04:58:56Z</dcterms:modified>
</cp:coreProperties>
</file>